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lections\Finance\Budget\Budget 2021\CGI doc attachments FY 20-21\JVC\Period 8\CTCL\New folder\"/>
    </mc:Choice>
  </mc:AlternateContent>
  <bookViews>
    <workbookView xWindow="0" yWindow="0" windowWidth="28800" windowHeight="11865"/>
  </bookViews>
  <sheets>
    <sheet name="2100000002670" sheetId="6" r:id="rId1"/>
    <sheet name="Summary" sheetId="5" r:id="rId2"/>
    <sheet name="PIVOT" sheetId="3" r:id="rId3"/>
    <sheet name="Boardworker Pay" sheetId="1" r:id="rId4"/>
    <sheet name="Runbeck Summary" sheetId="4" r:id="rId5"/>
  </sheets>
  <externalReferences>
    <externalReference r:id="rId6"/>
  </externalReferences>
  <definedNames>
    <definedName name="_xlnm._FilterDatabase" localSheetId="0" hidden="1">'2100000002670'!$A$14:$V$61</definedName>
    <definedName name="_xlnm._FilterDatabase" localSheetId="3" hidden="1">'Boardworker Pay'!$A$1:$P$176</definedName>
    <definedName name="a" localSheetId="0">#REF!</definedName>
    <definedName name="a">#REF!</definedName>
    <definedName name="aaa" localSheetId="0">#REF!</definedName>
    <definedName name="aaa">#REF!</definedName>
    <definedName name="astro" localSheetId="0">#REF!</definedName>
    <definedName name="astro">#REF!</definedName>
    <definedName name="awkgopoiuyr" localSheetId="0">#REF!</definedName>
    <definedName name="awkgopoiuyr">#REF!</definedName>
    <definedName name="b" localSheetId="0">#REF!</definedName>
    <definedName name="b">#REF!</definedName>
    <definedName name="cc" localSheetId="0">#REF!</definedName>
    <definedName name="cc">#REF!</definedName>
    <definedName name="I" localSheetId="0">#REF!</definedName>
    <definedName name="I">#REF!</definedName>
    <definedName name="lll" localSheetId="0">#REF!</definedName>
    <definedName name="lll">#REF!</definedName>
    <definedName name="m" localSheetId="0">#REF!</definedName>
    <definedName name="m">#REF!</definedName>
    <definedName name="mmmmmmmmmmmmmmmmmm" localSheetId="0">#REF!</definedName>
    <definedName name="mmmmmmmmmmmmmmmmmm">#REF!</definedName>
    <definedName name="N" localSheetId="0">#REF!</definedName>
    <definedName name="N">#REF!</definedName>
    <definedName name="o" localSheetId="0">#REF!</definedName>
    <definedName name="o">#REF!</definedName>
    <definedName name="opli" localSheetId="0">#REF!</definedName>
    <definedName name="opli">#REF!</definedName>
    <definedName name="p" localSheetId="0">#REF!</definedName>
    <definedName name="p">#REF!</definedName>
    <definedName name="pp" localSheetId="0">#REF!</definedName>
    <definedName name="pp">#REF!</definedName>
    <definedName name="pppppp" localSheetId="0">#REF!</definedName>
    <definedName name="pppppp">#REF!</definedName>
    <definedName name="_xlnm.Print_Area" localSheetId="0">'2100000002670'!$A$1:$S$62</definedName>
    <definedName name="_xlnm.Print_Titles" localSheetId="0">'2100000002670'!$12:$14</definedName>
    <definedName name="q" localSheetId="0">#REF!</definedName>
    <definedName name="q">#REF!</definedName>
    <definedName name="qqq" localSheetId="0">#REF!</definedName>
    <definedName name="qqq">#REF!</definedName>
    <definedName name="ss" localSheetId="0">#REF!</definedName>
    <definedName name="ss">#REF!</definedName>
    <definedName name="Table" localSheetId="0">#REF!</definedName>
    <definedName name="Table">#REF!</definedName>
    <definedName name="UUU" localSheetId="0">#REF!</definedName>
    <definedName name="UUU">#REF!</definedName>
    <definedName name="x" localSheetId="0">#REF!</definedName>
    <definedName name="x">#REF!</definedName>
    <definedName name="YU" localSheetId="0">#REF!</definedName>
    <definedName name="YU">#REF!</definedName>
    <definedName name="Z95678999999999999" localSheetId="0">#REF!</definedName>
    <definedName name="Z95678999999999999">#REF!</definedName>
    <definedName name="zzzzzzzzzzzz" localSheetId="0">#REF!</definedName>
    <definedName name="zzzzzzzzzzzz">#REF!</definedName>
  </definedNames>
  <calcPr calcId="162913"/>
  <pivotCaches>
    <pivotCache cacheId="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6" i="6" l="1"/>
  <c r="Q56" i="6"/>
  <c r="C23" i="4" l="1"/>
  <c r="C24" i="4" s="1"/>
  <c r="D24" i="4" s="1"/>
  <c r="F21" i="4"/>
  <c r="I16" i="4"/>
  <c r="G15" i="4"/>
  <c r="I15" i="4" s="1"/>
  <c r="I12" i="4"/>
  <c r="H12" i="4"/>
  <c r="G11" i="4"/>
  <c r="I11" i="4" s="1"/>
  <c r="F11" i="4"/>
  <c r="H11" i="4" s="1"/>
  <c r="I8" i="4"/>
  <c r="G7" i="4"/>
  <c r="I7" i="4" s="1"/>
  <c r="I4" i="4"/>
  <c r="H4" i="4"/>
  <c r="G3" i="4"/>
  <c r="I3" i="4" s="1"/>
  <c r="F3" i="4"/>
  <c r="F19" i="4" l="1"/>
  <c r="G19" i="4" s="1"/>
  <c r="I19" i="4" s="1"/>
  <c r="D23" i="4"/>
  <c r="F23" i="4"/>
  <c r="H3" i="4"/>
  <c r="F24" i="4" l="1"/>
  <c r="G24" i="4" s="1"/>
  <c r="I24" i="4" s="1"/>
  <c r="G23" i="4"/>
  <c r="I23" i="4" s="1"/>
  <c r="I26" i="4" s="1"/>
  <c r="I28" i="4" s="1"/>
</calcChain>
</file>

<file path=xl/sharedStrings.xml><?xml version="1.0" encoding="utf-8"?>
<sst xmlns="http://schemas.openxmlformats.org/spreadsheetml/2006/main" count="1582" uniqueCount="296">
  <si>
    <t>Pay Period End Date</t>
  </si>
  <si>
    <t>Empl ID</t>
  </si>
  <si>
    <t>Name</t>
  </si>
  <si>
    <t>Department ID</t>
  </si>
  <si>
    <t>Reg/Temp</t>
  </si>
  <si>
    <t>Off Cycle</t>
  </si>
  <si>
    <t>Earnings Type</t>
  </si>
  <si>
    <t>Hourly Rate</t>
  </si>
  <si>
    <t>Hours</t>
  </si>
  <si>
    <t>Earnings</t>
  </si>
  <si>
    <t>Fund</t>
  </si>
  <si>
    <t>Appr</t>
  </si>
  <si>
    <t>Templ</t>
  </si>
  <si>
    <t>Estrada,Lucia Ines</t>
  </si>
  <si>
    <t>Temp</t>
  </si>
  <si>
    <t>N</t>
  </si>
  <si>
    <t>EPS</t>
  </si>
  <si>
    <t>D210</t>
  </si>
  <si>
    <t>ELEC</t>
  </si>
  <si>
    <t>P21047</t>
  </si>
  <si>
    <t>Roll,June Masako</t>
  </si>
  <si>
    <t>EPW</t>
  </si>
  <si>
    <t>Borquez,Arcie G</t>
  </si>
  <si>
    <t>Estrada,Benny Cordova</t>
  </si>
  <si>
    <t>ECC</t>
  </si>
  <si>
    <t>Stephenson,Carole Maybelle</t>
  </si>
  <si>
    <t>Allard,David John</t>
  </si>
  <si>
    <t>EPT</t>
  </si>
  <si>
    <t>Renkas,John Paul</t>
  </si>
  <si>
    <t>Guzman,Alicia Nevarez</t>
  </si>
  <si>
    <t>Coit,Calvin Stephen</t>
  </si>
  <si>
    <t>Gonzalez,Mary Franco</t>
  </si>
  <si>
    <t>O'Brien,Brittany Anne</t>
  </si>
  <si>
    <t>Guerra,Valentin Hernandez</t>
  </si>
  <si>
    <t>Bakke,Gerald Leroy</t>
  </si>
  <si>
    <t>Koster,Tamara Sue</t>
  </si>
  <si>
    <t>Ortiz,George Ralph</t>
  </si>
  <si>
    <t>Borquez,Joe Louis</t>
  </si>
  <si>
    <t>Kunasek,Kimberly Ann</t>
  </si>
  <si>
    <t>Paletta,Ann Marie</t>
  </si>
  <si>
    <t>Paletta,John Anthony</t>
  </si>
  <si>
    <t>Soledad Gonzalez,Iris Minerva</t>
  </si>
  <si>
    <t>Hall,Kline Dwight</t>
  </si>
  <si>
    <t>Edwards,Linda Pauline</t>
  </si>
  <si>
    <t>Medrano,Manuel Macias</t>
  </si>
  <si>
    <t>Bisinger,Carelie Jo</t>
  </si>
  <si>
    <t xml:space="preserve">Wilson,Alfred </t>
  </si>
  <si>
    <t xml:space="preserve">Samek,Margaret </t>
  </si>
  <si>
    <t>Jones,Dorothy O</t>
  </si>
  <si>
    <t>Mclane,Gumersenda Galve</t>
  </si>
  <si>
    <t>Coburn,Donna Marie</t>
  </si>
  <si>
    <t>Kelley,Shirley Lee</t>
  </si>
  <si>
    <t>Adels,Grace Elizabeth</t>
  </si>
  <si>
    <t>Tapia,Clara Ambrosia</t>
  </si>
  <si>
    <t>Schmiester,John David</t>
  </si>
  <si>
    <t xml:space="preserve">Luera,Arthur </t>
  </si>
  <si>
    <t>Chamberlain,Alberto M</t>
  </si>
  <si>
    <t>Wilson,Joseph Bryce</t>
  </si>
  <si>
    <t>Ramsey,Reynold</t>
  </si>
  <si>
    <t>Marino,Mario Hugo</t>
  </si>
  <si>
    <t>Morreale,Elizabeth</t>
  </si>
  <si>
    <t>Luera,William Arthur</t>
  </si>
  <si>
    <t>Komorowski,Michael Conrad</t>
  </si>
  <si>
    <t>Y</t>
  </si>
  <si>
    <t>Whetstonne,Donna Lee</t>
  </si>
  <si>
    <t>Baez,Peter James</t>
  </si>
  <si>
    <t>Mead,Suzanne V</t>
  </si>
  <si>
    <t xml:space="preserve">Mattina,Edward </t>
  </si>
  <si>
    <t xml:space="preserve">Tremblay,Michelle </t>
  </si>
  <si>
    <t xml:space="preserve">Ramsey,Reynold </t>
  </si>
  <si>
    <t xml:space="preserve">Morreale,Elizabeth </t>
  </si>
  <si>
    <t>Gaytan,Dora S</t>
  </si>
  <si>
    <t>Odenwald,Anne Velma</t>
  </si>
  <si>
    <t>Delgado,Pilar Patricia</t>
  </si>
  <si>
    <t>Brewer,Joan Marie</t>
  </si>
  <si>
    <t>Arthin,Geneva Mary</t>
  </si>
  <si>
    <t>Mckean,David Dale</t>
  </si>
  <si>
    <t>Amaro,Josephine L</t>
  </si>
  <si>
    <t>Rojas,Anacei Luisa</t>
  </si>
  <si>
    <t xml:space="preserve">Wallace,Iris </t>
  </si>
  <si>
    <t>Maness,Glenn Robert</t>
  </si>
  <si>
    <t>Alvarado,Laura L</t>
  </si>
  <si>
    <t xml:space="preserve">Tangorra,Marlene </t>
  </si>
  <si>
    <t>Entinger,Peter Frank</t>
  </si>
  <si>
    <t>Keaton,Penny Marie</t>
  </si>
  <si>
    <t>Bakke,Bernice Rose</t>
  </si>
  <si>
    <t xml:space="preserve">Leibowitz,Thelma </t>
  </si>
  <si>
    <t>Beck,Cathleen Ann</t>
  </si>
  <si>
    <t xml:space="preserve">Rhone,Sharon </t>
  </si>
  <si>
    <t>Gilbert,Rose M</t>
  </si>
  <si>
    <t>Boatman,Sarah L</t>
  </si>
  <si>
    <t>Bahr,Robert James</t>
  </si>
  <si>
    <t xml:space="preserve">Monje,David </t>
  </si>
  <si>
    <t>Gebaroff,John P</t>
  </si>
  <si>
    <t>Mortensen,Rauna Richardson</t>
  </si>
  <si>
    <t>Arballo,Martha N</t>
  </si>
  <si>
    <t>Owen,Rhonda Lynn</t>
  </si>
  <si>
    <t>Morris,Ida Frances</t>
  </si>
  <si>
    <t>Alaestante,Emma Jane</t>
  </si>
  <si>
    <t>Mims-Thomas,Monique Denea</t>
  </si>
  <si>
    <t>Munoz,Diana Rodriguez</t>
  </si>
  <si>
    <t>Amaro,Lorenzo Almager</t>
  </si>
  <si>
    <t>Simons,Judith Ann</t>
  </si>
  <si>
    <t>Larson,Kathleen D</t>
  </si>
  <si>
    <t>Taylor,David Michael</t>
  </si>
  <si>
    <t>Wynn,Clearsa Lynn</t>
  </si>
  <si>
    <t>Hans,Cynthia Troha</t>
  </si>
  <si>
    <t>Dergan,Leslie Shubert</t>
  </si>
  <si>
    <t>Solorzano,Carrie Ann</t>
  </si>
  <si>
    <t xml:space="preserve">Solorzano,Alvaro </t>
  </si>
  <si>
    <t>Marvin,Shannon Elizabeth</t>
  </si>
  <si>
    <t>Kotterman,Christopher Michael</t>
  </si>
  <si>
    <t>Solorzano,Alexis Marie</t>
  </si>
  <si>
    <t>Chamberlain,Alberto Manuel</t>
  </si>
  <si>
    <t>Burns,Steven Thornton</t>
  </si>
  <si>
    <t>Callahan,Maria Luisa</t>
  </si>
  <si>
    <t>Remington,Cheryl Marie</t>
  </si>
  <si>
    <t>Remington,Raymond Francis</t>
  </si>
  <si>
    <t xml:space="preserve">Miranda,Cipriano-Gabriel </t>
  </si>
  <si>
    <t xml:space="preserve">Martineau,Jessica </t>
  </si>
  <si>
    <t>Lange-Rodgers,Julie R</t>
  </si>
  <si>
    <t>Tolbert,Dolores Jean</t>
  </si>
  <si>
    <t>Kellogg,Patricia Anne</t>
  </si>
  <si>
    <t>Spiak,Dawn Sharon</t>
  </si>
  <si>
    <t>Hilsberg,Andrew</t>
  </si>
  <si>
    <t>Turner,Robert Willis</t>
  </si>
  <si>
    <t>Ulibarri,Kenneth Joseph</t>
  </si>
  <si>
    <t>Hughes,Terence Robert</t>
  </si>
  <si>
    <t>Diaz,Lucile</t>
  </si>
  <si>
    <t>Wright,Brigid Labrie</t>
  </si>
  <si>
    <t>Jackson,La Nita</t>
  </si>
  <si>
    <t>Schoeffler,Brian James</t>
  </si>
  <si>
    <t>Jennings,Carlton Ward</t>
  </si>
  <si>
    <t>Johnson,Barbara Ann</t>
  </si>
  <si>
    <t>Ruggles,John Philip</t>
  </si>
  <si>
    <t>Singh,Asher Anthony</t>
  </si>
  <si>
    <t>Dept</t>
  </si>
  <si>
    <t>Unit</t>
  </si>
  <si>
    <t>Activity</t>
  </si>
  <si>
    <t>Row Labels</t>
  </si>
  <si>
    <t>Grand Total</t>
  </si>
  <si>
    <t>Sum of Earnings</t>
  </si>
  <si>
    <t>Forecasted</t>
  </si>
  <si>
    <t>Actual</t>
  </si>
  <si>
    <t>Invoice #</t>
  </si>
  <si>
    <t>Primary Election</t>
  </si>
  <si>
    <t>Cost</t>
  </si>
  <si>
    <t>Above Baseline</t>
  </si>
  <si>
    <t>A004061/A003994</t>
  </si>
  <si>
    <t># of Ballots Outgoing</t>
  </si>
  <si>
    <t># of Ballots outgoing</t>
  </si>
  <si>
    <t># of Ballots In-coming</t>
  </si>
  <si>
    <t>Postage</t>
  </si>
  <si>
    <t>EV Out-going</t>
  </si>
  <si>
    <t>EV In-coming</t>
  </si>
  <si>
    <t>General Election</t>
  </si>
  <si>
    <t>Above baseline</t>
  </si>
  <si>
    <t>A004387</t>
  </si>
  <si>
    <t># of Ballots incoming</t>
  </si>
  <si>
    <t># of ballots incoming</t>
  </si>
  <si>
    <t>Primary</t>
  </si>
  <si>
    <t>Primay/General</t>
  </si>
  <si>
    <t>A004100</t>
  </si>
  <si>
    <t>Instructional Inserts</t>
  </si>
  <si>
    <t>General</t>
  </si>
  <si>
    <t>Unit Price</t>
  </si>
  <si>
    <t>Envelopes</t>
  </si>
  <si>
    <t>A004122</t>
  </si>
  <si>
    <t>Affidavit</t>
  </si>
  <si>
    <t>Carrier Envelopes</t>
  </si>
  <si>
    <t>Total above Baseline</t>
  </si>
  <si>
    <t>VTSAFE Grant reimbursed</t>
  </si>
  <si>
    <t>JVC 21*1957</t>
  </si>
  <si>
    <t>CTCL Grant Reimbursement</t>
  </si>
  <si>
    <t>Agency</t>
  </si>
  <si>
    <t>Amount</t>
  </si>
  <si>
    <t>Description</t>
  </si>
  <si>
    <t>Object</t>
  </si>
  <si>
    <t>From</t>
  </si>
  <si>
    <t>Move to</t>
  </si>
  <si>
    <t>JVC #</t>
  </si>
  <si>
    <t>Runbeck</t>
  </si>
  <si>
    <t>EV/Ballot Costs above Baseline</t>
  </si>
  <si>
    <t>ELE1</t>
  </si>
  <si>
    <t>CTCL</t>
  </si>
  <si>
    <t>Boardworker Pay</t>
  </si>
  <si>
    <t>Extended Vote Center hours</t>
  </si>
  <si>
    <t>MARICOPA COUNTY</t>
  </si>
  <si>
    <t xml:space="preserve">ACCOUNTING TRANSACTION DOCUMENT </t>
  </si>
  <si>
    <t>JV</t>
  </si>
  <si>
    <t>IET</t>
  </si>
  <si>
    <t>JVC</t>
  </si>
  <si>
    <t>X</t>
  </si>
  <si>
    <t>GRANT USE ONLY</t>
  </si>
  <si>
    <t>**</t>
  </si>
  <si>
    <r>
      <t xml:space="preserve">FIELD NAMES IN </t>
    </r>
    <r>
      <rPr>
        <b/>
        <sz val="9"/>
        <color rgb="FFFF0000"/>
        <rFont val="Arial"/>
        <family val="2"/>
      </rPr>
      <t xml:space="preserve">RED </t>
    </r>
    <r>
      <rPr>
        <b/>
        <sz val="9"/>
        <rFont val="Arial"/>
        <family val="2"/>
      </rPr>
      <t xml:space="preserve">ARE REQUIRED - ACTIVITY REQ'D FOR REVENUE AND EXP TRANSACTIONS ONLY. </t>
    </r>
  </si>
  <si>
    <t>RECORD DATE</t>
  </si>
  <si>
    <t>DEPT</t>
  </si>
  <si>
    <t xml:space="preserve">DOCUMENT ID </t>
  </si>
  <si>
    <t>DOCUMENT DESCRIPTION</t>
  </si>
  <si>
    <t>3/1/2021</t>
  </si>
  <si>
    <t>LINE A</t>
  </si>
  <si>
    <t>EVENT TYPE</t>
  </si>
  <si>
    <t>POSTING CODE</t>
  </si>
  <si>
    <t>Sub Fund</t>
  </si>
  <si>
    <t>Sub Unit</t>
  </si>
  <si>
    <t xml:space="preserve">Activity </t>
  </si>
  <si>
    <t>Sub  Activity</t>
  </si>
  <si>
    <t>BSA</t>
  </si>
  <si>
    <t>Sub Object</t>
  </si>
  <si>
    <t>Revenue</t>
  </si>
  <si>
    <t>Sub Revenue</t>
  </si>
  <si>
    <t>Appropriation Unit</t>
  </si>
  <si>
    <t>DEBIT</t>
  </si>
  <si>
    <t>CREDIT</t>
  </si>
  <si>
    <t>LINE B</t>
  </si>
  <si>
    <t>Function</t>
  </si>
  <si>
    <t>Dept Object</t>
  </si>
  <si>
    <t>Dept Rev</t>
  </si>
  <si>
    <t>Location</t>
  </si>
  <si>
    <t>ReptCd</t>
  </si>
  <si>
    <t>Task</t>
  </si>
  <si>
    <t>Prog</t>
  </si>
  <si>
    <t>Phase</t>
  </si>
  <si>
    <t>Program Period</t>
  </si>
  <si>
    <t>Task Order</t>
  </si>
  <si>
    <t>Funding Profile (JVC)</t>
  </si>
  <si>
    <t>Fuding Priority (JVC)</t>
  </si>
  <si>
    <t>Funding Line (JVC)</t>
  </si>
  <si>
    <t>1A</t>
  </si>
  <si>
    <t>GA01</t>
  </si>
  <si>
    <t>D014</t>
  </si>
  <si>
    <t>248</t>
  </si>
  <si>
    <t>1001</t>
  </si>
  <si>
    <t>1B</t>
  </si>
  <si>
    <t>21CTCLCOVD</t>
  </si>
  <si>
    <t>GY20</t>
  </si>
  <si>
    <t>10</t>
  </si>
  <si>
    <t>1</t>
  </si>
  <si>
    <t>2A</t>
  </si>
  <si>
    <t>100</t>
  </si>
  <si>
    <t>2B</t>
  </si>
  <si>
    <t>3A</t>
  </si>
  <si>
    <t>8120</t>
  </si>
  <si>
    <t>3B</t>
  </si>
  <si>
    <t>4A</t>
  </si>
  <si>
    <t>4B</t>
  </si>
  <si>
    <t>5A</t>
  </si>
  <si>
    <t>5B</t>
  </si>
  <si>
    <t>6A</t>
  </si>
  <si>
    <t>6B</t>
  </si>
  <si>
    <t>7A</t>
  </si>
  <si>
    <t>7B</t>
  </si>
  <si>
    <t>8A</t>
  </si>
  <si>
    <t>8B</t>
  </si>
  <si>
    <t>9A</t>
  </si>
  <si>
    <t>A001</t>
  </si>
  <si>
    <t>9B</t>
  </si>
  <si>
    <t>10A</t>
  </si>
  <si>
    <t>10B</t>
  </si>
  <si>
    <t>11A</t>
  </si>
  <si>
    <t xml:space="preserve"> </t>
  </si>
  <si>
    <t>11B</t>
  </si>
  <si>
    <t>12A</t>
  </si>
  <si>
    <t>12B</t>
  </si>
  <si>
    <t>13A</t>
  </si>
  <si>
    <t>13B</t>
  </si>
  <si>
    <t>14A</t>
  </si>
  <si>
    <t>14B</t>
  </si>
  <si>
    <t>15A</t>
  </si>
  <si>
    <t>15B</t>
  </si>
  <si>
    <t>16A</t>
  </si>
  <si>
    <t>16B</t>
  </si>
  <si>
    <t>17A</t>
  </si>
  <si>
    <t>17B</t>
  </si>
  <si>
    <t>18A</t>
  </si>
  <si>
    <t>18B</t>
  </si>
  <si>
    <t>19A</t>
  </si>
  <si>
    <t>19B</t>
  </si>
  <si>
    <t>20A</t>
  </si>
  <si>
    <t>20B</t>
  </si>
  <si>
    <t>ACCOUNTING LINE DESCRIPTION</t>
  </si>
  <si>
    <t>PREPARED BY:</t>
  </si>
  <si>
    <t>Berta Ramirez</t>
  </si>
  <si>
    <t>DEPT:</t>
  </si>
  <si>
    <t>PHONE:</t>
  </si>
  <si>
    <t>602-506-0938</t>
  </si>
  <si>
    <t xml:space="preserve">APPROVED BY: </t>
  </si>
  <si>
    <t>Richard Greene</t>
  </si>
  <si>
    <t>602-506-2471</t>
  </si>
  <si>
    <t>210000002670</t>
  </si>
  <si>
    <t>CTCL Grant Reimbursement - Election expenses pt4</t>
  </si>
  <si>
    <t>2120</t>
  </si>
  <si>
    <t>2140</t>
  </si>
  <si>
    <t>8127</t>
  </si>
  <si>
    <t>21*2670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</si>
</sst>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\-dd\-yy"/>
    <numFmt numFmtId="166" formatCode="0000"/>
    <numFmt numFmtId="167" formatCode="00"/>
    <numFmt numFmtId="168" formatCode="mm/dd/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18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.5"/>
      <color rgb="FFFF0000"/>
      <name val="Arial"/>
      <family val="2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>
        <bgColor theme="0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0" fillId="0" borderId="0"/>
  </cellStyleXfs>
  <cellXfs count="170">
    <xf numFmtId="0" fontId="0" fillId="0" borderId="0" xfId="0"/>
    <xf numFmtId="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1" applyNumberFormat="1" applyFont="1" applyFill="1" applyAlignment="1">
      <alignment horizontal="center"/>
    </xf>
    <xf numFmtId="44" fontId="0" fillId="0" borderId="0" xfId="2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0" xfId="1" applyNumberFormat="1" applyFont="1" applyFill="1" applyBorder="1" applyAlignment="1">
      <alignment horizontal="center"/>
    </xf>
    <xf numFmtId="44" fontId="0" fillId="0" borderId="0" xfId="2" applyFont="1" applyFill="1" applyBorder="1" applyAlignment="1">
      <alignment horizontal="center"/>
    </xf>
    <xf numFmtId="164" fontId="0" fillId="0" borderId="0" xfId="0" applyNumberFormat="1" applyFill="1"/>
    <xf numFmtId="44" fontId="0" fillId="0" borderId="0" xfId="0" applyNumberFormat="1" applyFill="1"/>
    <xf numFmtId="0" fontId="0" fillId="0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44" fontId="0" fillId="0" borderId="0" xfId="2" applyFont="1"/>
    <xf numFmtId="0" fontId="0" fillId="0" borderId="1" xfId="0" applyBorder="1"/>
    <xf numFmtId="0" fontId="0" fillId="3" borderId="1" xfId="0" applyFill="1" applyBorder="1"/>
    <xf numFmtId="0" fontId="0" fillId="3" borderId="0" xfId="0" applyFill="1" applyBorder="1"/>
    <xf numFmtId="164" fontId="0" fillId="0" borderId="0" xfId="1" applyNumberFormat="1" applyFont="1"/>
    <xf numFmtId="164" fontId="0" fillId="0" borderId="0" xfId="1" applyNumberFormat="1" applyFont="1" applyBorder="1"/>
    <xf numFmtId="44" fontId="0" fillId="0" borderId="0" xfId="2" applyFont="1" applyBorder="1"/>
    <xf numFmtId="44" fontId="0" fillId="0" borderId="0" xfId="0" applyNumberFormat="1"/>
    <xf numFmtId="43" fontId="0" fillId="0" borderId="0" xfId="0" applyNumberFormat="1"/>
    <xf numFmtId="0" fontId="0" fillId="0" borderId="0" xfId="0" applyBorder="1"/>
    <xf numFmtId="44" fontId="0" fillId="0" borderId="0" xfId="0" applyNumberFormat="1" applyBorder="1"/>
    <xf numFmtId="0" fontId="0" fillId="0" borderId="2" xfId="0" applyBorder="1"/>
    <xf numFmtId="164" fontId="0" fillId="3" borderId="0" xfId="1" applyNumberFormat="1" applyFont="1" applyFill="1"/>
    <xf numFmtId="0" fontId="0" fillId="3" borderId="2" xfId="0" applyFill="1" applyBorder="1"/>
    <xf numFmtId="44" fontId="0" fillId="0" borderId="2" xfId="2" applyFont="1" applyBorder="1"/>
    <xf numFmtId="164" fontId="0" fillId="0" borderId="0" xfId="0" applyNumberFormat="1"/>
    <xf numFmtId="0" fontId="0" fillId="4" borderId="0" xfId="0" applyFill="1"/>
    <xf numFmtId="44" fontId="0" fillId="4" borderId="3" xfId="0" applyNumberFormat="1" applyFill="1" applyBorder="1"/>
    <xf numFmtId="0" fontId="2" fillId="0" borderId="0" xfId="0" applyFont="1"/>
    <xf numFmtId="44" fontId="2" fillId="0" borderId="0" xfId="2" applyFont="1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4" xfId="3" applyFont="1" applyFill="1" applyBorder="1" applyAlignment="1"/>
    <xf numFmtId="0" fontId="4" fillId="0" borderId="5" xfId="3" applyFont="1" applyFill="1" applyBorder="1" applyAlignment="1"/>
    <xf numFmtId="0" fontId="4" fillId="0" borderId="6" xfId="3" applyFont="1" applyFill="1" applyBorder="1" applyAlignment="1"/>
    <xf numFmtId="0" fontId="4" fillId="0" borderId="0" xfId="3" applyFont="1" applyFill="1" applyAlignment="1"/>
    <xf numFmtId="43" fontId="4" fillId="0" borderId="0" xfId="4" applyFont="1" applyFill="1" applyAlignment="1"/>
    <xf numFmtId="0" fontId="4" fillId="0" borderId="1" xfId="3" applyFont="1" applyFill="1" applyBorder="1" applyAlignment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4" fillId="0" borderId="2" xfId="3" applyFont="1" applyFill="1" applyBorder="1" applyAlignment="1"/>
    <xf numFmtId="0" fontId="5" fillId="0" borderId="0" xfId="3" applyFont="1" applyFill="1" applyBorder="1" applyAlignment="1">
      <alignment horizontal="center"/>
    </xf>
    <xf numFmtId="0" fontId="6" fillId="0" borderId="7" xfId="3" applyFont="1" applyFill="1" applyBorder="1" applyAlignment="1">
      <alignment horizontal="center"/>
    </xf>
    <xf numFmtId="0" fontId="7" fillId="0" borderId="0" xfId="3" applyFont="1" applyFill="1" applyBorder="1" applyAlignment="1"/>
    <xf numFmtId="0" fontId="6" fillId="0" borderId="0" xfId="3" applyFont="1" applyFill="1" applyBorder="1" applyAlignment="1"/>
    <xf numFmtId="0" fontId="6" fillId="0" borderId="2" xfId="3" applyFont="1" applyFill="1" applyBorder="1" applyAlignment="1"/>
    <xf numFmtId="0" fontId="8" fillId="0" borderId="1" xfId="3" applyFont="1" applyFill="1" applyBorder="1" applyAlignment="1">
      <alignment horizontal="right"/>
    </xf>
    <xf numFmtId="0" fontId="9" fillId="6" borderId="7" xfId="5" applyFont="1" applyFill="1" applyBorder="1" applyAlignment="1">
      <alignment horizontal="center" wrapText="1"/>
    </xf>
    <xf numFmtId="0" fontId="9" fillId="0" borderId="0" xfId="5" applyFont="1" applyFill="1" applyBorder="1" applyAlignment="1">
      <alignment horizontal="center" wrapText="1"/>
    </xf>
    <xf numFmtId="1" fontId="7" fillId="0" borderId="0" xfId="6" applyNumberFormat="1" applyFont="1" applyFill="1" applyBorder="1" applyAlignment="1" applyProtection="1">
      <alignment horizontal="left"/>
    </xf>
    <xf numFmtId="43" fontId="6" fillId="0" borderId="0" xfId="4" applyFont="1" applyFill="1" applyBorder="1" applyAlignment="1" applyProtection="1">
      <alignment horizontal="right"/>
    </xf>
    <xf numFmtId="43" fontId="7" fillId="0" borderId="0" xfId="4" applyFont="1" applyFill="1" applyBorder="1" applyAlignment="1" applyProtection="1">
      <alignment horizontal="center"/>
    </xf>
    <xf numFmtId="43" fontId="4" fillId="0" borderId="0" xfId="4" applyFont="1" applyFill="1" applyBorder="1" applyAlignment="1"/>
    <xf numFmtId="49" fontId="7" fillId="0" borderId="7" xfId="6" applyNumberFormat="1" applyFont="1" applyFill="1" applyBorder="1" applyAlignment="1" applyProtection="1">
      <alignment horizontal="center"/>
      <protection locked="0"/>
    </xf>
    <xf numFmtId="49" fontId="7" fillId="0" borderId="0" xfId="6" applyNumberFormat="1" applyFont="1" applyFill="1" applyBorder="1" applyAlignment="1" applyProtection="1">
      <alignment horizontal="center"/>
    </xf>
    <xf numFmtId="165" fontId="4" fillId="0" borderId="0" xfId="6" applyNumberFormat="1" applyFont="1" applyFill="1" applyBorder="1" applyAlignment="1" applyProtection="1">
      <alignment horizontal="left"/>
      <protection locked="0"/>
    </xf>
    <xf numFmtId="166" fontId="6" fillId="0" borderId="0" xfId="6" applyNumberFormat="1" applyFont="1" applyFill="1" applyBorder="1" applyAlignment="1" applyProtection="1">
      <alignment horizontal="center"/>
      <protection locked="0"/>
    </xf>
    <xf numFmtId="43" fontId="4" fillId="0" borderId="0" xfId="4" applyFont="1" applyFill="1" applyBorder="1" applyAlignment="1" applyProtection="1">
      <alignment horizontal="right"/>
    </xf>
    <xf numFmtId="49" fontId="7" fillId="0" borderId="0" xfId="6" applyNumberFormat="1" applyFont="1" applyFill="1" applyBorder="1" applyAlignment="1" applyProtection="1">
      <alignment horizontal="center"/>
      <protection locked="0"/>
    </xf>
    <xf numFmtId="0" fontId="4" fillId="0" borderId="0" xfId="6" applyFont="1" applyFill="1" applyBorder="1" applyAlignment="1" applyProtection="1">
      <alignment horizontal="center"/>
      <protection locked="0"/>
    </xf>
    <xf numFmtId="167" fontId="7" fillId="0" borderId="0" xfId="6" applyNumberFormat="1" applyFont="1" applyFill="1" applyBorder="1" applyAlignment="1" applyProtection="1">
      <protection locked="0"/>
    </xf>
    <xf numFmtId="165" fontId="4" fillId="0" borderId="0" xfId="6" applyNumberFormat="1" applyFont="1" applyFill="1" applyBorder="1" applyAlignment="1" applyProtection="1">
      <alignment horizontal="center"/>
      <protection locked="0"/>
    </xf>
    <xf numFmtId="0" fontId="7" fillId="0" borderId="0" xfId="6" applyFont="1" applyFill="1" applyBorder="1" applyAlignment="1" applyProtection="1">
      <alignment horizontal="center"/>
      <protection locked="0"/>
    </xf>
    <xf numFmtId="168" fontId="6" fillId="6" borderId="7" xfId="6" applyNumberFormat="1" applyFont="1" applyFill="1" applyBorder="1" applyAlignment="1" applyProtection="1">
      <alignment horizontal="center" vertical="center" wrapText="1"/>
      <protection locked="0"/>
    </xf>
    <xf numFmtId="0" fontId="9" fillId="6" borderId="11" xfId="5" applyFont="1" applyFill="1" applyBorder="1" applyAlignment="1">
      <alignment horizontal="center" wrapText="1"/>
    </xf>
    <xf numFmtId="165" fontId="7" fillId="6" borderId="11" xfId="6" applyNumberFormat="1" applyFont="1" applyFill="1" applyBorder="1" applyAlignment="1" applyProtection="1">
      <alignment horizontal="center" wrapText="1"/>
      <protection locked="0"/>
    </xf>
    <xf numFmtId="0" fontId="11" fillId="6" borderId="11" xfId="5" applyFont="1" applyFill="1" applyBorder="1" applyAlignment="1">
      <alignment horizontal="center" wrapText="1"/>
    </xf>
    <xf numFmtId="0" fontId="7" fillId="6" borderId="11" xfId="6" applyFont="1" applyFill="1" applyBorder="1" applyAlignment="1" applyProtection="1">
      <alignment horizontal="center" wrapText="1"/>
      <protection locked="0"/>
    </xf>
    <xf numFmtId="165" fontId="6" fillId="6" borderId="11" xfId="6" applyNumberFormat="1" applyFont="1" applyFill="1" applyBorder="1" applyAlignment="1" applyProtection="1">
      <alignment horizontal="center" wrapText="1"/>
      <protection locked="0"/>
    </xf>
    <xf numFmtId="165" fontId="12" fillId="6" borderId="11" xfId="6" applyNumberFormat="1" applyFont="1" applyFill="1" applyBorder="1" applyAlignment="1" applyProtection="1">
      <alignment horizontal="center" wrapText="1"/>
      <protection locked="0"/>
    </xf>
    <xf numFmtId="166" fontId="7" fillId="6" borderId="11" xfId="6" applyNumberFormat="1" applyFont="1" applyFill="1" applyBorder="1" applyAlignment="1" applyProtection="1">
      <alignment horizontal="center" wrapText="1"/>
      <protection locked="0"/>
    </xf>
    <xf numFmtId="167" fontId="6" fillId="6" borderId="11" xfId="6" applyNumberFormat="1" applyFont="1" applyFill="1" applyBorder="1" applyAlignment="1" applyProtection="1">
      <alignment horizontal="center" wrapText="1"/>
      <protection locked="0"/>
    </xf>
    <xf numFmtId="167" fontId="12" fillId="6" borderId="11" xfId="6" applyNumberFormat="1" applyFont="1" applyFill="1" applyBorder="1" applyAlignment="1" applyProtection="1">
      <alignment horizontal="center" wrapText="1"/>
      <protection locked="0"/>
    </xf>
    <xf numFmtId="167" fontId="13" fillId="6" borderId="11" xfId="6" applyNumberFormat="1" applyFont="1" applyFill="1" applyBorder="1" applyAlignment="1" applyProtection="1">
      <alignment horizontal="center" wrapText="1"/>
      <protection locked="0"/>
    </xf>
    <xf numFmtId="167" fontId="6" fillId="6" borderId="7" xfId="6" applyNumberFormat="1" applyFont="1" applyFill="1" applyBorder="1" applyAlignment="1" applyProtection="1">
      <alignment horizontal="center" wrapText="1"/>
      <protection locked="0"/>
    </xf>
    <xf numFmtId="43" fontId="6" fillId="6" borderId="7" xfId="4" applyFont="1" applyFill="1" applyBorder="1" applyAlignment="1" applyProtection="1">
      <alignment wrapText="1"/>
    </xf>
    <xf numFmtId="0" fontId="7" fillId="0" borderId="2" xfId="3" applyFont="1" applyFill="1" applyBorder="1" applyAlignment="1">
      <alignment wrapText="1"/>
    </xf>
    <xf numFmtId="0" fontId="7" fillId="0" borderId="0" xfId="3" applyFont="1" applyFill="1" applyAlignment="1">
      <alignment wrapText="1"/>
    </xf>
    <xf numFmtId="43" fontId="7" fillId="0" borderId="0" xfId="4" applyFont="1" applyFill="1" applyAlignment="1">
      <alignment wrapText="1"/>
    </xf>
    <xf numFmtId="168" fontId="6" fillId="5" borderId="7" xfId="6" applyNumberFormat="1" applyFont="1" applyFill="1" applyBorder="1" applyAlignment="1" applyProtection="1">
      <alignment horizontal="center" vertical="center" wrapText="1"/>
      <protection locked="0"/>
    </xf>
    <xf numFmtId="167" fontId="12" fillId="5" borderId="11" xfId="6" applyNumberFormat="1" applyFont="1" applyFill="1" applyBorder="1" applyAlignment="1" applyProtection="1">
      <alignment horizontal="center" wrapText="1"/>
      <protection locked="0"/>
    </xf>
    <xf numFmtId="0" fontId="12" fillId="5" borderId="11" xfId="5" applyFont="1" applyFill="1" applyBorder="1" applyAlignment="1">
      <alignment horizontal="center" wrapText="1"/>
    </xf>
    <xf numFmtId="0" fontId="12" fillId="5" borderId="4" xfId="5" applyFont="1" applyFill="1" applyBorder="1" applyAlignment="1">
      <alignment horizontal="center" wrapText="1"/>
    </xf>
    <xf numFmtId="0" fontId="12" fillId="5" borderId="7" xfId="5" applyFont="1" applyFill="1" applyBorder="1" applyAlignment="1">
      <alignment horizontal="center" wrapText="1"/>
    </xf>
    <xf numFmtId="167" fontId="7" fillId="7" borderId="9" xfId="6" applyNumberFormat="1" applyFont="1" applyFill="1" applyBorder="1" applyAlignment="1" applyProtection="1">
      <alignment horizontal="center" wrapText="1"/>
      <protection locked="0"/>
    </xf>
    <xf numFmtId="1" fontId="6" fillId="0" borderId="7" xfId="6" applyNumberFormat="1" applyFont="1" applyFill="1" applyBorder="1" applyAlignment="1" applyProtection="1">
      <alignment horizontal="center"/>
    </xf>
    <xf numFmtId="49" fontId="4" fillId="0" borderId="7" xfId="3" applyNumberFormat="1" applyFont="1" applyFill="1" applyBorder="1" applyAlignment="1"/>
    <xf numFmtId="49" fontId="4" fillId="0" borderId="7" xfId="6" applyNumberFormat="1" applyFont="1" applyFill="1" applyBorder="1" applyAlignment="1" applyProtection="1">
      <alignment horizontal="center"/>
    </xf>
    <xf numFmtId="49" fontId="4" fillId="0" borderId="7" xfId="6" applyNumberFormat="1" applyFont="1" applyFill="1" applyBorder="1" applyAlignment="1" applyProtection="1">
      <alignment horizontal="center"/>
      <protection locked="0"/>
    </xf>
    <xf numFmtId="49" fontId="4" fillId="0" borderId="12" xfId="6" applyNumberFormat="1" applyFont="1" applyFill="1" applyBorder="1" applyAlignment="1" applyProtection="1">
      <alignment horizontal="center"/>
    </xf>
    <xf numFmtId="49" fontId="4" fillId="0" borderId="12" xfId="6" quotePrefix="1" applyNumberFormat="1" applyFont="1" applyFill="1" applyBorder="1" applyAlignment="1" applyProtection="1">
      <alignment horizontal="center"/>
      <protection locked="0"/>
    </xf>
    <xf numFmtId="49" fontId="4" fillId="0" borderId="12" xfId="6" quotePrefix="1" applyNumberFormat="1" applyFont="1" applyFill="1" applyBorder="1" applyAlignment="1" applyProtection="1">
      <alignment horizontal="center"/>
    </xf>
    <xf numFmtId="43" fontId="4" fillId="0" borderId="7" xfId="4" quotePrefix="1" applyFont="1" applyFill="1" applyBorder="1" applyAlignment="1" applyProtection="1">
      <alignment horizontal="right"/>
    </xf>
    <xf numFmtId="40" fontId="4" fillId="0" borderId="7" xfId="3" applyNumberFormat="1" applyFont="1" applyFill="1" applyBorder="1"/>
    <xf numFmtId="0" fontId="4" fillId="0" borderId="0" xfId="6" applyFont="1" applyFill="1" applyBorder="1" applyAlignment="1" applyProtection="1">
      <alignment horizontal="center"/>
    </xf>
    <xf numFmtId="43" fontId="7" fillId="7" borderId="9" xfId="4" applyFont="1" applyFill="1" applyBorder="1" applyAlignment="1" applyProtection="1">
      <alignment horizontal="center" wrapText="1"/>
      <protection locked="0"/>
    </xf>
    <xf numFmtId="1" fontId="6" fillId="6" borderId="7" xfId="6" applyNumberFormat="1" applyFont="1" applyFill="1" applyBorder="1" applyAlignment="1" applyProtection="1">
      <alignment horizontal="center"/>
    </xf>
    <xf numFmtId="49" fontId="4" fillId="6" borderId="7" xfId="3" applyNumberFormat="1" applyFont="1" applyFill="1" applyBorder="1" applyAlignment="1"/>
    <xf numFmtId="49" fontId="4" fillId="6" borderId="7" xfId="6" applyNumberFormat="1" applyFont="1" applyFill="1" applyBorder="1" applyAlignment="1" applyProtection="1">
      <alignment horizontal="center"/>
    </xf>
    <xf numFmtId="49" fontId="4" fillId="6" borderId="7" xfId="6" applyNumberFormat="1" applyFont="1" applyFill="1" applyBorder="1" applyAlignment="1" applyProtection="1">
      <alignment horizontal="center"/>
      <protection locked="0"/>
    </xf>
    <xf numFmtId="49" fontId="4" fillId="6" borderId="7" xfId="6" quotePrefix="1" applyNumberFormat="1" applyFont="1" applyFill="1" applyBorder="1" applyAlignment="1" applyProtection="1">
      <alignment horizontal="center"/>
      <protection locked="0"/>
    </xf>
    <xf numFmtId="49" fontId="4" fillId="6" borderId="7" xfId="6" quotePrefix="1" applyNumberFormat="1" applyFont="1" applyFill="1" applyBorder="1" applyAlignment="1" applyProtection="1">
      <alignment horizontal="center"/>
    </xf>
    <xf numFmtId="43" fontId="4" fillId="6" borderId="7" xfId="4" quotePrefix="1" applyFont="1" applyFill="1" applyBorder="1" applyAlignment="1" applyProtection="1">
      <alignment horizontal="center"/>
    </xf>
    <xf numFmtId="40" fontId="4" fillId="6" borderId="7" xfId="3" applyNumberFormat="1" applyFont="1" applyFill="1" applyBorder="1"/>
    <xf numFmtId="43" fontId="4" fillId="0" borderId="7" xfId="4" quotePrefix="1" applyFont="1" applyFill="1" applyBorder="1" applyAlignment="1" applyProtection="1">
      <alignment horizontal="center"/>
    </xf>
    <xf numFmtId="43" fontId="7" fillId="7" borderId="9" xfId="4" applyFont="1" applyFill="1" applyBorder="1" applyAlignment="1" applyProtection="1">
      <alignment horizontal="right" wrapText="1"/>
      <protection locked="0"/>
    </xf>
    <xf numFmtId="43" fontId="4" fillId="6" borderId="7" xfId="4" quotePrefix="1" applyFont="1" applyFill="1" applyBorder="1" applyAlignment="1" applyProtection="1">
      <alignment horizontal="right"/>
    </xf>
    <xf numFmtId="2" fontId="7" fillId="7" borderId="9" xfId="6" applyNumberFormat="1" applyFont="1" applyFill="1" applyBorder="1" applyAlignment="1" applyProtection="1">
      <alignment horizontal="right" wrapText="1"/>
      <protection locked="0"/>
    </xf>
    <xf numFmtId="2" fontId="4" fillId="6" borderId="7" xfId="6" quotePrefix="1" applyNumberFormat="1" applyFont="1" applyFill="1" applyBorder="1" applyAlignment="1" applyProtection="1">
      <alignment horizontal="right"/>
    </xf>
    <xf numFmtId="2" fontId="7" fillId="7" borderId="9" xfId="6" applyNumberFormat="1" applyFont="1" applyFill="1" applyBorder="1" applyAlignment="1" applyProtection="1">
      <alignment horizontal="center" wrapText="1"/>
      <protection locked="0"/>
    </xf>
    <xf numFmtId="1" fontId="6" fillId="0" borderId="1" xfId="6" applyNumberFormat="1" applyFont="1" applyFill="1" applyBorder="1" applyAlignment="1" applyProtection="1">
      <alignment horizontal="center"/>
    </xf>
    <xf numFmtId="166" fontId="4" fillId="0" borderId="0" xfId="6" applyNumberFormat="1" applyFont="1" applyFill="1" applyBorder="1" applyAlignment="1" applyProtection="1">
      <alignment horizontal="center"/>
      <protection locked="0"/>
    </xf>
    <xf numFmtId="166" fontId="4" fillId="0" borderId="0" xfId="6" quotePrefix="1" applyNumberFormat="1" applyFont="1" applyFill="1" applyBorder="1" applyAlignment="1" applyProtection="1">
      <alignment horizontal="center"/>
      <protection locked="0"/>
    </xf>
    <xf numFmtId="167" fontId="4" fillId="0" borderId="0" xfId="6" applyNumberFormat="1" applyFont="1" applyFill="1" applyBorder="1" applyAlignment="1" applyProtection="1">
      <alignment horizontal="center"/>
      <protection locked="0"/>
    </xf>
    <xf numFmtId="166" fontId="4" fillId="0" borderId="0" xfId="6" quotePrefix="1" applyNumberFormat="1" applyFont="1" applyFill="1" applyBorder="1" applyAlignment="1" applyProtection="1">
      <alignment horizontal="center"/>
    </xf>
    <xf numFmtId="40" fontId="7" fillId="0" borderId="7" xfId="3" applyNumberFormat="1" applyFont="1" applyFill="1" applyBorder="1"/>
    <xf numFmtId="40" fontId="4" fillId="0" borderId="0" xfId="3" applyNumberFormat="1" applyFont="1" applyFill="1" applyBorder="1"/>
    <xf numFmtId="167" fontId="7" fillId="0" borderId="1" xfId="6" applyNumberFormat="1" applyFont="1" applyFill="1" applyBorder="1" applyAlignment="1" applyProtection="1">
      <protection locked="0"/>
    </xf>
    <xf numFmtId="167" fontId="4" fillId="0" borderId="0" xfId="6" applyNumberFormat="1" applyFont="1" applyFill="1" applyBorder="1" applyAlignment="1" applyProtection="1">
      <protection locked="0"/>
    </xf>
    <xf numFmtId="167" fontId="7" fillId="0" borderId="0" xfId="6" applyNumberFormat="1" applyFont="1" applyFill="1" applyBorder="1" applyAlignment="1" applyProtection="1">
      <alignment horizontal="right"/>
      <protection locked="0"/>
    </xf>
    <xf numFmtId="40" fontId="4" fillId="0" borderId="2" xfId="3" applyNumberFormat="1" applyFont="1" applyFill="1" applyBorder="1" applyAlignment="1"/>
    <xf numFmtId="0" fontId="6" fillId="8" borderId="8" xfId="6" applyFont="1" applyFill="1" applyBorder="1" applyAlignment="1" applyProtection="1">
      <protection locked="0"/>
    </xf>
    <xf numFmtId="49" fontId="4" fillId="0" borderId="7" xfId="6" applyNumberFormat="1" applyFont="1" applyFill="1" applyBorder="1" applyAlignment="1" applyProtection="1">
      <protection locked="0"/>
    </xf>
    <xf numFmtId="0" fontId="6" fillId="8" borderId="7" xfId="6" applyFont="1" applyFill="1" applyBorder="1" applyAlignment="1" applyProtection="1">
      <protection locked="0"/>
    </xf>
    <xf numFmtId="0" fontId="4" fillId="0" borderId="0" xfId="6" applyFont="1" applyFill="1" applyBorder="1" applyAlignment="1" applyProtection="1">
      <protection locked="0"/>
    </xf>
    <xf numFmtId="40" fontId="4" fillId="0" borderId="0" xfId="3" applyNumberFormat="1" applyFont="1" applyFill="1" applyBorder="1" applyAlignment="1"/>
    <xf numFmtId="0" fontId="6" fillId="0" borderId="0" xfId="3" applyFont="1" applyFill="1" applyBorder="1" applyAlignment="1">
      <alignment horizontal="right"/>
    </xf>
    <xf numFmtId="0" fontId="14" fillId="0" borderId="0" xfId="5" applyFont="1" applyFill="1" applyBorder="1" applyAlignment="1">
      <alignment horizontal="center"/>
    </xf>
    <xf numFmtId="0" fontId="4" fillId="0" borderId="13" xfId="6" applyFont="1" applyFill="1" applyBorder="1" applyAlignment="1" applyProtection="1">
      <protection locked="0"/>
    </xf>
    <xf numFmtId="0" fontId="4" fillId="0" borderId="14" xfId="6" applyFont="1" applyFill="1" applyBorder="1" applyAlignment="1" applyProtection="1">
      <protection locked="0"/>
    </xf>
    <xf numFmtId="0" fontId="4" fillId="0" borderId="14" xfId="3" applyFont="1" applyFill="1" applyBorder="1" applyAlignment="1"/>
    <xf numFmtId="0" fontId="6" fillId="0" borderId="14" xfId="3" applyFont="1" applyFill="1" applyBorder="1" applyAlignment="1"/>
    <xf numFmtId="0" fontId="4" fillId="0" borderId="15" xfId="3" applyFont="1" applyFill="1" applyBorder="1" applyAlignment="1"/>
    <xf numFmtId="0" fontId="6" fillId="0" borderId="0" xfId="3" applyFont="1" applyFill="1" applyAlignment="1"/>
    <xf numFmtId="40" fontId="4" fillId="0" borderId="0" xfId="3" applyNumberFormat="1" applyFont="1" applyFill="1" applyAlignment="1"/>
    <xf numFmtId="1" fontId="7" fillId="6" borderId="8" xfId="6" applyNumberFormat="1" applyFont="1" applyFill="1" applyBorder="1" applyAlignment="1" applyProtection="1">
      <alignment horizontal="center"/>
    </xf>
    <xf numFmtId="1" fontId="7" fillId="6" borderId="10" xfId="6" applyNumberFormat="1" applyFont="1" applyFill="1" applyBorder="1" applyAlignment="1" applyProtection="1">
      <alignment horizontal="center"/>
    </xf>
    <xf numFmtId="1" fontId="7" fillId="6" borderId="9" xfId="6" applyNumberFormat="1" applyFont="1" applyFill="1" applyBorder="1" applyAlignment="1" applyProtection="1">
      <alignment horizontal="center"/>
    </xf>
    <xf numFmtId="49" fontId="7" fillId="0" borderId="7" xfId="6" applyNumberFormat="1" applyFont="1" applyFill="1" applyBorder="1" applyAlignment="1" applyProtection="1">
      <alignment horizontal="center" wrapText="1"/>
      <protection locked="0"/>
    </xf>
    <xf numFmtId="0" fontId="6" fillId="8" borderId="8" xfId="6" applyFont="1" applyFill="1" applyBorder="1" applyAlignment="1" applyProtection="1">
      <alignment horizontal="center"/>
      <protection locked="0"/>
    </xf>
    <xf numFmtId="0" fontId="6" fillId="8" borderId="10" xfId="6" applyFont="1" applyFill="1" applyBorder="1" applyAlignment="1" applyProtection="1">
      <alignment horizontal="center"/>
      <protection locked="0"/>
    </xf>
    <xf numFmtId="0" fontId="6" fillId="8" borderId="9" xfId="6" applyFont="1" applyFill="1" applyBorder="1" applyAlignment="1" applyProtection="1">
      <alignment horizontal="center"/>
      <protection locked="0"/>
    </xf>
    <xf numFmtId="49" fontId="6" fillId="0" borderId="8" xfId="6" applyNumberFormat="1" applyFont="1" applyFill="1" applyBorder="1" applyAlignment="1" applyProtection="1">
      <alignment horizontal="center"/>
      <protection locked="0"/>
    </xf>
    <xf numFmtId="49" fontId="6" fillId="0" borderId="10" xfId="6" applyNumberFormat="1" applyFont="1" applyFill="1" applyBorder="1" applyAlignment="1" applyProtection="1">
      <alignment horizontal="center"/>
      <protection locked="0"/>
    </xf>
    <xf numFmtId="49" fontId="6" fillId="0" borderId="9" xfId="6" applyNumberFormat="1" applyFont="1" applyFill="1" applyBorder="1" applyAlignment="1" applyProtection="1">
      <alignment horizontal="center"/>
      <protection locked="0"/>
    </xf>
    <xf numFmtId="49" fontId="4" fillId="0" borderId="8" xfId="6" applyNumberFormat="1" applyFont="1" applyFill="1" applyBorder="1" applyAlignment="1" applyProtection="1">
      <alignment horizontal="center"/>
      <protection locked="0"/>
    </xf>
    <xf numFmtId="49" fontId="4" fillId="0" borderId="9" xfId="6" applyNumberFormat="1" applyFont="1" applyFill="1" applyBorder="1" applyAlignment="1" applyProtection="1">
      <alignment horizontal="center"/>
      <protection locked="0"/>
    </xf>
    <xf numFmtId="0" fontId="7" fillId="5" borderId="7" xfId="3" applyFont="1" applyFill="1" applyBorder="1" applyAlignment="1">
      <alignment horizontal="center" wrapText="1"/>
    </xf>
    <xf numFmtId="0" fontId="7" fillId="6" borderId="8" xfId="3" applyFont="1" applyFill="1" applyBorder="1" applyAlignment="1">
      <alignment horizontal="center"/>
    </xf>
    <xf numFmtId="0" fontId="7" fillId="6" borderId="9" xfId="3" applyFont="1" applyFill="1" applyBorder="1" applyAlignment="1">
      <alignment horizontal="center"/>
    </xf>
    <xf numFmtId="0" fontId="7" fillId="6" borderId="7" xfId="3" applyFont="1" applyFill="1" applyBorder="1" applyAlignment="1">
      <alignment horizontal="center"/>
    </xf>
    <xf numFmtId="49" fontId="7" fillId="0" borderId="7" xfId="6" applyNumberFormat="1" applyFont="1" applyFill="1" applyBorder="1" applyAlignment="1" applyProtection="1">
      <alignment horizontal="center"/>
      <protection locked="0"/>
    </xf>
    <xf numFmtId="49" fontId="4" fillId="0" borderId="8" xfId="3" quotePrefix="1" applyNumberFormat="1" applyFont="1" applyFill="1" applyBorder="1" applyAlignment="1">
      <alignment horizontal="center"/>
    </xf>
    <xf numFmtId="49" fontId="4" fillId="0" borderId="9" xfId="3" applyNumberFormat="1" applyFont="1" applyFill="1" applyBorder="1" applyAlignment="1">
      <alignment horizontal="center"/>
    </xf>
    <xf numFmtId="49" fontId="4" fillId="0" borderId="8" xfId="3" applyNumberFormat="1" applyFont="1" applyFill="1" applyBorder="1" applyAlignment="1">
      <alignment horizontal="center"/>
    </xf>
    <xf numFmtId="49" fontId="4" fillId="0" borderId="10" xfId="3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7">
    <cellStyle name="Comma" xfId="1" builtinId="3"/>
    <cellStyle name="Comma 2" xfId="4"/>
    <cellStyle name="Currency" xfId="2" builtinId="4"/>
    <cellStyle name="Normal" xfId="0" builtinId="0"/>
    <cellStyle name="Normal 2" xfId="3"/>
    <cellStyle name="Normal 2 2" xfId="5"/>
    <cellStyle name="Normal_int960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3572</xdr:colOff>
      <xdr:row>0</xdr:row>
      <xdr:rowOff>107157</xdr:rowOff>
    </xdr:from>
    <xdr:to>
      <xdr:col>3</xdr:col>
      <xdr:colOff>107157</xdr:colOff>
      <xdr:row>9</xdr:row>
      <xdr:rowOff>59533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797" y="107157"/>
          <a:ext cx="1437085" cy="138112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ions/Finance/Grants/Grant%20Info%20FY%2020-21/Year%20End%20Grant%20Back-Up/VoteSafe%20Grant/Runbeck%20costs%20and%20post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ostage-General"/>
      <sheetName val="Oth Postage"/>
      <sheetName val="Postage-Primary"/>
      <sheetName val="Primary USPS Trans"/>
      <sheetName val="General USPS Trans"/>
    </sheetNames>
    <sheetDataSet>
      <sheetData sheetId="0"/>
      <sheetData sheetId="1">
        <row r="65">
          <cell r="C65">
            <v>246489.04999999987</v>
          </cell>
        </row>
      </sheetData>
      <sheetData sheetId="2"/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rta Ramirez - RISCX" refreshedDate="44225.545674074077" createdVersion="6" refreshedVersion="6" minRefreshableVersion="3" recordCount="175">
  <cacheSource type="worksheet">
    <worksheetSource ref="A1:P176" sheet="Boardworker Pay"/>
  </cacheSource>
  <cacheFields count="16">
    <cacheField name="Pay Period End Date" numFmtId="14">
      <sharedItems containsSemiMixedTypes="0" containsNonDate="0" containsDate="1" containsString="0" minDate="2020-07-12T00:00:00" maxDate="2020-10-19T00:00:00"/>
    </cacheField>
    <cacheField name="Empl ID" numFmtId="0">
      <sharedItems containsSemiMixedTypes="0" containsString="0" containsNumber="1" containsInteger="1" minValue="811033576" maxValue="811136378"/>
    </cacheField>
    <cacheField name="Name" numFmtId="0">
      <sharedItems count="113">
        <s v="Estrada,Lucia Ines"/>
        <s v="Roll,June Masako"/>
        <s v="Borquez,Arcie G"/>
        <s v="Estrada,Benny Cordova"/>
        <s v="Stephenson,Carole Maybelle"/>
        <s v="Allard,David John"/>
        <s v="Renkas,John Paul"/>
        <s v="Guzman,Alicia Nevarez"/>
        <s v="Coit,Calvin Stephen"/>
        <s v="Gonzalez,Mary Franco"/>
        <s v="O'Brien,Brittany Anne"/>
        <s v="Guerra,Valentin Hernandez"/>
        <s v="Bakke,Gerald Leroy"/>
        <s v="Koster,Tamara Sue"/>
        <s v="Ortiz,George Ralph"/>
        <s v="Borquez,Joe Louis"/>
        <s v="Kunasek,Kimberly Ann"/>
        <s v="Paletta,Ann Marie"/>
        <s v="Paletta,John Anthony"/>
        <s v="Soledad Gonzalez,Iris Minerva"/>
        <s v="Hall,Kline Dwight"/>
        <s v="Edwards,Linda Pauline"/>
        <s v="Medrano,Manuel Macias"/>
        <s v="Bisinger,Carelie Jo"/>
        <s v="Wilson,Alfred "/>
        <s v="Samek,Margaret "/>
        <s v="Jones,Dorothy O"/>
        <s v="Mclane,Gumersenda Galve"/>
        <s v="Coburn,Donna Marie"/>
        <s v="Kelley,Shirley Lee"/>
        <s v="Adels,Grace Elizabeth"/>
        <s v="Tapia,Clara Ambrosia"/>
        <s v="Schmiester,John David"/>
        <s v="Luera,Arthur "/>
        <s v="Chamberlain,Alberto M"/>
        <s v="Wilson,Joseph Bryce"/>
        <s v="Ramsey,Reynold"/>
        <s v="Marino,Mario Hugo"/>
        <s v="Morreale,Elizabeth"/>
        <s v="Luera,William Arthur"/>
        <s v="Komorowski,Michael Conrad"/>
        <s v="Whetstonne,Donna Lee"/>
        <s v="Baez,Peter James"/>
        <s v="Mead,Suzanne V"/>
        <s v="Mattina,Edward "/>
        <s v="Tremblay,Michelle "/>
        <s v="Ramsey,Reynold "/>
        <s v="Morreale,Elizabeth "/>
        <s v="Gaytan,Dora S"/>
        <s v="Odenwald,Anne Velma"/>
        <s v="Delgado,Pilar Patricia"/>
        <s v="Brewer,Joan Marie"/>
        <s v="Arthin,Geneva Mary"/>
        <s v="Mckean,David Dale"/>
        <s v="Amaro,Josephine L"/>
        <s v="Rojas,Anacei Luisa"/>
        <s v="Wallace,Iris "/>
        <s v="Maness,Glenn Robert"/>
        <s v="Alvarado,Laura L"/>
        <s v="Tangorra,Marlene "/>
        <s v="Entinger,Peter Frank"/>
        <s v="Keaton,Penny Marie"/>
        <s v="Bakke,Bernice Rose"/>
        <s v="Leibowitz,Thelma "/>
        <s v="Beck,Cathleen Ann"/>
        <s v="Rhone,Sharon "/>
        <s v="Gilbert,Rose M"/>
        <s v="Boatman,Sarah L"/>
        <s v="Bahr,Robert James"/>
        <s v="Monje,David "/>
        <s v="Gebaroff,John P"/>
        <s v="Mortensen,Rauna Richardson"/>
        <s v="Arballo,Martha N"/>
        <s v="Owen,Rhonda Lynn"/>
        <s v="Morris,Ida Frances"/>
        <s v="Alaestante,Emma Jane"/>
        <s v="Mims-Thomas,Monique Denea"/>
        <s v="Munoz,Diana Rodriguez"/>
        <s v="Amaro,Lorenzo Almager"/>
        <s v="Simons,Judith Ann"/>
        <s v="Larson,Kathleen D"/>
        <s v="Taylor,David Michael"/>
        <s v="Wynn,Clearsa Lynn"/>
        <s v="Hans,Cynthia Troha"/>
        <s v="Dergan,Leslie Shubert"/>
        <s v="Solorzano,Carrie Ann"/>
        <s v="Solorzano,Alvaro "/>
        <s v="Marvin,Shannon Elizabeth"/>
        <s v="Kotterman,Christopher Michael"/>
        <s v="Solorzano,Alexis Marie"/>
        <s v="Chamberlain,Alberto Manuel"/>
        <s v="Burns,Steven Thornton"/>
        <s v="Callahan,Maria Luisa"/>
        <s v="Remington,Cheryl Marie"/>
        <s v="Remington,Raymond Francis"/>
        <s v="Miranda,Cipriano-Gabriel "/>
        <s v="Martineau,Jessica "/>
        <s v="Lange-Rodgers,Julie R"/>
        <s v="Tolbert,Dolores Jean"/>
        <s v="Kellogg,Patricia Anne"/>
        <s v="Spiak,Dawn Sharon"/>
        <s v="Hilsberg,Andrew"/>
        <s v="Turner,Robert Willis"/>
        <s v="Ulibarri,Kenneth Joseph"/>
        <s v="Hughes,Terence Robert"/>
        <s v="Diaz,Lucile"/>
        <s v="Wright,Brigid Labrie"/>
        <s v="Jackson,La Nita"/>
        <s v="Schoeffler,Brian James"/>
        <s v="Jennings,Carlton Ward"/>
        <s v="Johnson,Barbara Ann"/>
        <s v="Ruggles,John Philip"/>
        <s v="Singh,Asher Anthony"/>
      </sharedItems>
    </cacheField>
    <cacheField name="Department ID" numFmtId="0">
      <sharedItems containsSemiMixedTypes="0" containsString="0" containsNumber="1" containsInteger="1" minValue="2120" maxValue="2120"/>
    </cacheField>
    <cacheField name="Reg/Temp" numFmtId="0">
      <sharedItems/>
    </cacheField>
    <cacheField name="Off Cycle" numFmtId="0">
      <sharedItems/>
    </cacheField>
    <cacheField name="Earnings Type" numFmtId="0">
      <sharedItems/>
    </cacheField>
    <cacheField name="Hourly Rate" numFmtId="4">
      <sharedItems containsSemiMixedTypes="0" containsString="0" containsNumber="1" containsInteger="1" minValue="0" maxValue="0"/>
    </cacheField>
    <cacheField name="Hours" numFmtId="4">
      <sharedItems containsSemiMixedTypes="0" containsString="0" containsNumber="1" minValue="-4.01" maxValue="133"/>
    </cacheField>
    <cacheField name="Earnings" numFmtId="4">
      <sharedItems containsSemiMixedTypes="0" containsString="0" containsNumber="1" minValue="-48.12" maxValue="1995"/>
    </cacheField>
    <cacheField name="Fund" numFmtId="0">
      <sharedItems containsSemiMixedTypes="0" containsString="0" containsNumber="1" containsInteger="1" minValue="100" maxValue="100"/>
    </cacheField>
    <cacheField name="Dept" numFmtId="0">
      <sharedItems/>
    </cacheField>
    <cacheField name="Unit" numFmtId="0">
      <sharedItems containsSemiMixedTypes="0" containsString="0" containsNumber="1" containsInteger="1" minValue="2120" maxValue="2120"/>
    </cacheField>
    <cacheField name="Activity" numFmtId="0">
      <sharedItems/>
    </cacheField>
    <cacheField name="Appr" numFmtId="0">
      <sharedItems containsSemiMixedTypes="0" containsString="0" containsNumber="1" containsInteger="1" minValue="1000" maxValue="1000"/>
    </cacheField>
    <cacheField name="Templ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5">
  <r>
    <d v="2020-07-12T00:00:00"/>
    <n v="811033576"/>
    <x v="0"/>
    <n v="2120"/>
    <s v="Temp"/>
    <s v="N"/>
    <s v="EPS"/>
    <n v="0"/>
    <n v="28.5"/>
    <n v="356.25"/>
    <n v="100"/>
    <s v="D210"/>
    <n v="2120"/>
    <s v="ELEC"/>
    <n v="1000"/>
    <s v="P21047"/>
  </r>
  <r>
    <d v="2020-07-12T00:00:00"/>
    <n v="811053578"/>
    <x v="1"/>
    <n v="2120"/>
    <s v="Temp"/>
    <s v="N"/>
    <s v="EPW"/>
    <n v="0"/>
    <n v="28.25"/>
    <n v="339"/>
    <n v="100"/>
    <s v="D210"/>
    <n v="2120"/>
    <s v="ELEC"/>
    <n v="1000"/>
    <s v="P21047"/>
  </r>
  <r>
    <d v="2020-07-12T00:00:00"/>
    <n v="811056051"/>
    <x v="2"/>
    <n v="2120"/>
    <s v="Temp"/>
    <s v="N"/>
    <s v="EPS"/>
    <n v="0"/>
    <n v="19.5"/>
    <n v="243.75"/>
    <n v="100"/>
    <s v="D210"/>
    <n v="2120"/>
    <s v="ELEC"/>
    <n v="1000"/>
    <s v="P21047"/>
  </r>
  <r>
    <d v="2020-07-12T00:00:00"/>
    <n v="811058551"/>
    <x v="3"/>
    <n v="2120"/>
    <s v="Temp"/>
    <s v="N"/>
    <s v="ECC"/>
    <n v="0"/>
    <n v="40.75"/>
    <n v="611.25"/>
    <n v="100"/>
    <s v="D210"/>
    <n v="2120"/>
    <s v="ELEC"/>
    <n v="1000"/>
    <s v="P21047"/>
  </r>
  <r>
    <d v="2020-07-12T00:00:00"/>
    <n v="811059809"/>
    <x v="4"/>
    <n v="2120"/>
    <s v="Temp"/>
    <s v="N"/>
    <s v="EPS"/>
    <n v="0"/>
    <n v="9"/>
    <n v="112.5"/>
    <n v="100"/>
    <s v="D210"/>
    <n v="2120"/>
    <s v="ELEC"/>
    <n v="1000"/>
    <s v="P21047"/>
  </r>
  <r>
    <d v="2020-07-12T00:00:00"/>
    <n v="811064751"/>
    <x v="5"/>
    <n v="2120"/>
    <s v="Temp"/>
    <s v="N"/>
    <s v="EPT"/>
    <n v="0"/>
    <n v="10.25"/>
    <n v="133.25"/>
    <n v="100"/>
    <s v="D210"/>
    <n v="2120"/>
    <s v="ELEC"/>
    <n v="1000"/>
    <s v="P21047"/>
  </r>
  <r>
    <d v="2020-07-12T00:00:00"/>
    <n v="811066681"/>
    <x v="6"/>
    <n v="2120"/>
    <s v="Temp"/>
    <s v="N"/>
    <s v="EPT"/>
    <n v="0"/>
    <n v="30.75"/>
    <n v="399.75"/>
    <n v="100"/>
    <s v="D210"/>
    <n v="2120"/>
    <s v="ELEC"/>
    <n v="1000"/>
    <s v="P21047"/>
  </r>
  <r>
    <d v="2020-07-12T00:00:00"/>
    <n v="811077564"/>
    <x v="7"/>
    <n v="2120"/>
    <s v="Temp"/>
    <s v="N"/>
    <s v="EPW"/>
    <n v="0"/>
    <n v="19.25"/>
    <n v="231"/>
    <n v="100"/>
    <s v="D210"/>
    <n v="2120"/>
    <s v="ELEC"/>
    <n v="1000"/>
    <s v="P21047"/>
  </r>
  <r>
    <d v="2020-07-12T00:00:00"/>
    <n v="811078789"/>
    <x v="8"/>
    <n v="2120"/>
    <s v="Temp"/>
    <s v="N"/>
    <s v="EPT"/>
    <n v="0"/>
    <n v="31.75"/>
    <n v="412.75"/>
    <n v="100"/>
    <s v="D210"/>
    <n v="2120"/>
    <s v="ELEC"/>
    <n v="1000"/>
    <s v="P21047"/>
  </r>
  <r>
    <d v="2020-07-12T00:00:00"/>
    <n v="811081146"/>
    <x v="9"/>
    <n v="2120"/>
    <s v="Temp"/>
    <s v="N"/>
    <s v="EPS"/>
    <n v="0"/>
    <n v="27.75"/>
    <n v="346.88"/>
    <n v="100"/>
    <s v="D210"/>
    <n v="2120"/>
    <s v="ELEC"/>
    <n v="1000"/>
    <s v="P21047"/>
  </r>
  <r>
    <d v="2020-07-12T00:00:00"/>
    <n v="811090337"/>
    <x v="10"/>
    <n v="2120"/>
    <s v="Temp"/>
    <s v="N"/>
    <s v="EPW"/>
    <n v="0"/>
    <n v="4.01"/>
    <n v="48.12"/>
    <n v="100"/>
    <s v="D210"/>
    <n v="2120"/>
    <s v="ELEC"/>
    <n v="1000"/>
    <s v="P21047"/>
  </r>
  <r>
    <d v="2020-07-12T00:00:00"/>
    <n v="811093905"/>
    <x v="11"/>
    <n v="2120"/>
    <s v="Temp"/>
    <s v="N"/>
    <s v="EPW"/>
    <n v="0"/>
    <n v="9.25"/>
    <n v="111"/>
    <n v="100"/>
    <s v="D210"/>
    <n v="2120"/>
    <s v="ELEC"/>
    <n v="1000"/>
    <s v="P21047"/>
  </r>
  <r>
    <d v="2020-07-12T00:00:00"/>
    <n v="811094814"/>
    <x v="12"/>
    <n v="2120"/>
    <s v="Temp"/>
    <s v="N"/>
    <s v="EPS"/>
    <n v="0"/>
    <n v="30"/>
    <n v="375"/>
    <n v="100"/>
    <s v="D210"/>
    <n v="2120"/>
    <s v="ELEC"/>
    <n v="1000"/>
    <s v="P21047"/>
  </r>
  <r>
    <d v="2020-07-12T00:00:00"/>
    <n v="811097374"/>
    <x v="13"/>
    <n v="2120"/>
    <s v="Temp"/>
    <s v="N"/>
    <s v="EPW"/>
    <n v="0"/>
    <n v="28.25"/>
    <n v="339"/>
    <n v="100"/>
    <s v="D210"/>
    <n v="2120"/>
    <s v="ELEC"/>
    <n v="1000"/>
    <s v="P21047"/>
  </r>
  <r>
    <d v="2020-07-12T00:00:00"/>
    <n v="811100495"/>
    <x v="14"/>
    <n v="2120"/>
    <s v="Temp"/>
    <s v="N"/>
    <s v="ECC"/>
    <n v="0"/>
    <n v="29.25"/>
    <n v="438.75"/>
    <n v="100"/>
    <s v="D210"/>
    <n v="2120"/>
    <s v="ELEC"/>
    <n v="1000"/>
    <s v="P21047"/>
  </r>
  <r>
    <d v="2020-07-12T00:00:00"/>
    <n v="811102664"/>
    <x v="15"/>
    <n v="2120"/>
    <s v="Temp"/>
    <s v="N"/>
    <s v="EPT"/>
    <n v="0"/>
    <n v="62.5"/>
    <n v="812.5"/>
    <n v="100"/>
    <s v="D210"/>
    <n v="2120"/>
    <s v="ELEC"/>
    <n v="1000"/>
    <s v="P21047"/>
  </r>
  <r>
    <d v="2020-07-12T00:00:00"/>
    <n v="811104706"/>
    <x v="16"/>
    <n v="2120"/>
    <s v="Temp"/>
    <s v="N"/>
    <s v="EPW"/>
    <n v="0"/>
    <n v="6.5"/>
    <n v="78"/>
    <n v="100"/>
    <s v="D210"/>
    <n v="2120"/>
    <s v="ELEC"/>
    <n v="1000"/>
    <s v="P21047"/>
  </r>
  <r>
    <d v="2020-07-12T00:00:00"/>
    <n v="811104901"/>
    <x v="17"/>
    <n v="2120"/>
    <s v="Temp"/>
    <s v="N"/>
    <s v="EPS"/>
    <n v="0"/>
    <n v="9.25"/>
    <n v="115.63"/>
    <n v="100"/>
    <s v="D210"/>
    <n v="2120"/>
    <s v="ELEC"/>
    <n v="1000"/>
    <s v="P21047"/>
  </r>
  <r>
    <d v="2020-07-12T00:00:00"/>
    <n v="811105142"/>
    <x v="18"/>
    <n v="2120"/>
    <s v="Temp"/>
    <s v="N"/>
    <s v="EPS"/>
    <n v="0"/>
    <n v="9.25"/>
    <n v="115.63"/>
    <n v="100"/>
    <s v="D210"/>
    <n v="2120"/>
    <s v="ELEC"/>
    <n v="1000"/>
    <s v="P21047"/>
  </r>
  <r>
    <d v="2020-07-12T00:00:00"/>
    <n v="811108264"/>
    <x v="19"/>
    <n v="2120"/>
    <s v="Temp"/>
    <s v="N"/>
    <s v="EPS"/>
    <n v="0"/>
    <n v="31.5"/>
    <n v="393.75"/>
    <n v="100"/>
    <s v="D210"/>
    <n v="2120"/>
    <s v="ELEC"/>
    <n v="1000"/>
    <s v="P21047"/>
  </r>
  <r>
    <d v="2020-07-12T00:00:00"/>
    <n v="811113425"/>
    <x v="20"/>
    <n v="2120"/>
    <s v="Temp"/>
    <s v="N"/>
    <s v="EPW"/>
    <n v="0"/>
    <n v="28.75"/>
    <n v="345"/>
    <n v="100"/>
    <s v="D210"/>
    <n v="2120"/>
    <s v="ELEC"/>
    <n v="1000"/>
    <s v="P21047"/>
  </r>
  <r>
    <d v="2020-07-12T00:00:00"/>
    <n v="811117934"/>
    <x v="21"/>
    <n v="2120"/>
    <s v="Temp"/>
    <s v="N"/>
    <s v="EPW"/>
    <n v="0"/>
    <n v="28.5"/>
    <n v="342"/>
    <n v="100"/>
    <s v="D210"/>
    <n v="2120"/>
    <s v="ELEC"/>
    <n v="1000"/>
    <s v="P21047"/>
  </r>
  <r>
    <d v="2020-07-12T00:00:00"/>
    <n v="811121611"/>
    <x v="22"/>
    <n v="2120"/>
    <s v="Temp"/>
    <s v="N"/>
    <s v="EPW"/>
    <n v="0"/>
    <n v="8.5"/>
    <n v="102"/>
    <n v="100"/>
    <s v="D210"/>
    <n v="2120"/>
    <s v="ELEC"/>
    <n v="1000"/>
    <s v="P21047"/>
  </r>
  <r>
    <d v="2020-07-12T00:00:00"/>
    <n v="811121992"/>
    <x v="23"/>
    <n v="2120"/>
    <s v="Temp"/>
    <s v="N"/>
    <s v="EPW"/>
    <n v="0"/>
    <n v="9.25"/>
    <n v="111"/>
    <n v="100"/>
    <s v="D210"/>
    <n v="2120"/>
    <s v="ELEC"/>
    <n v="1000"/>
    <s v="P21047"/>
  </r>
  <r>
    <d v="2020-07-12T00:00:00"/>
    <n v="811122020"/>
    <x v="24"/>
    <n v="2120"/>
    <s v="Temp"/>
    <s v="N"/>
    <s v="EPW"/>
    <n v="0"/>
    <n v="28.75"/>
    <n v="345"/>
    <n v="100"/>
    <s v="D210"/>
    <n v="2120"/>
    <s v="ELEC"/>
    <n v="1000"/>
    <s v="P21047"/>
  </r>
  <r>
    <d v="2020-07-12T00:00:00"/>
    <n v="811122767"/>
    <x v="25"/>
    <n v="2120"/>
    <s v="Temp"/>
    <s v="N"/>
    <s v="EPW"/>
    <n v="0"/>
    <n v="28.5"/>
    <n v="342"/>
    <n v="100"/>
    <s v="D210"/>
    <n v="2120"/>
    <s v="ELEC"/>
    <n v="1000"/>
    <s v="P21047"/>
  </r>
  <r>
    <d v="2020-07-12T00:00:00"/>
    <n v="811123171"/>
    <x v="26"/>
    <n v="2120"/>
    <s v="Temp"/>
    <s v="N"/>
    <s v="EPW"/>
    <n v="0"/>
    <n v="28.5"/>
    <n v="342"/>
    <n v="100"/>
    <s v="D210"/>
    <n v="2120"/>
    <s v="ELEC"/>
    <n v="1000"/>
    <s v="P21047"/>
  </r>
  <r>
    <d v="2020-07-12T00:00:00"/>
    <n v="811123978"/>
    <x v="27"/>
    <n v="2120"/>
    <s v="Temp"/>
    <s v="N"/>
    <s v="EPW"/>
    <n v="0"/>
    <n v="28.25"/>
    <n v="339"/>
    <n v="100"/>
    <s v="D210"/>
    <n v="2120"/>
    <s v="ELEC"/>
    <n v="1000"/>
    <s v="P21047"/>
  </r>
  <r>
    <d v="2020-07-12T00:00:00"/>
    <n v="811124961"/>
    <x v="28"/>
    <n v="2120"/>
    <s v="Temp"/>
    <s v="N"/>
    <s v="EPS"/>
    <n v="0"/>
    <n v="19.5"/>
    <n v="243.75"/>
    <n v="100"/>
    <s v="D210"/>
    <n v="2120"/>
    <s v="ELEC"/>
    <n v="1000"/>
    <s v="P21047"/>
  </r>
  <r>
    <d v="2020-07-12T00:00:00"/>
    <n v="811125237"/>
    <x v="29"/>
    <n v="2120"/>
    <s v="Temp"/>
    <s v="N"/>
    <s v="EPS"/>
    <n v="0"/>
    <n v="30.5"/>
    <n v="381.25"/>
    <n v="100"/>
    <s v="D210"/>
    <n v="2120"/>
    <s v="ELEC"/>
    <n v="1000"/>
    <s v="P21047"/>
  </r>
  <r>
    <d v="2020-07-12T00:00:00"/>
    <n v="811129777"/>
    <x v="30"/>
    <n v="2120"/>
    <s v="Temp"/>
    <s v="N"/>
    <s v="EPW"/>
    <n v="0"/>
    <n v="15.25"/>
    <n v="183"/>
    <n v="100"/>
    <s v="D210"/>
    <n v="2120"/>
    <s v="ELEC"/>
    <n v="1000"/>
    <s v="P21047"/>
  </r>
  <r>
    <d v="2020-07-12T00:00:00"/>
    <n v="811129798"/>
    <x v="31"/>
    <n v="2120"/>
    <s v="Temp"/>
    <s v="N"/>
    <s v="EPW"/>
    <n v="0"/>
    <n v="19.25"/>
    <n v="231"/>
    <n v="100"/>
    <s v="D210"/>
    <n v="2120"/>
    <s v="ELEC"/>
    <n v="1000"/>
    <s v="P21047"/>
  </r>
  <r>
    <d v="2020-07-12T00:00:00"/>
    <n v="811130856"/>
    <x v="32"/>
    <n v="2120"/>
    <s v="Temp"/>
    <s v="N"/>
    <s v="EPW"/>
    <n v="0"/>
    <n v="9.25"/>
    <n v="111"/>
    <n v="100"/>
    <s v="D210"/>
    <n v="2120"/>
    <s v="ELEC"/>
    <n v="1000"/>
    <s v="P21047"/>
  </r>
  <r>
    <d v="2020-07-12T00:00:00"/>
    <n v="811131001"/>
    <x v="33"/>
    <n v="2120"/>
    <s v="Temp"/>
    <s v="N"/>
    <s v="EPS"/>
    <n v="0"/>
    <n v="19.25"/>
    <n v="240.63"/>
    <n v="100"/>
    <s v="D210"/>
    <n v="2120"/>
    <s v="ELEC"/>
    <n v="1000"/>
    <s v="P21047"/>
  </r>
  <r>
    <d v="2020-07-12T00:00:00"/>
    <n v="811131060"/>
    <x v="34"/>
    <n v="2120"/>
    <s v="Temp"/>
    <s v="N"/>
    <s v="EPW"/>
    <n v="0"/>
    <n v="19"/>
    <n v="228"/>
    <n v="100"/>
    <s v="D210"/>
    <n v="2120"/>
    <s v="ELEC"/>
    <n v="1000"/>
    <s v="P21047"/>
  </r>
  <r>
    <d v="2020-07-12T00:00:00"/>
    <n v="811135399"/>
    <x v="35"/>
    <n v="2120"/>
    <s v="Temp"/>
    <s v="N"/>
    <s v="EPW"/>
    <n v="0"/>
    <n v="28.5"/>
    <n v="342"/>
    <n v="100"/>
    <s v="D210"/>
    <n v="2120"/>
    <s v="ELEC"/>
    <n v="1000"/>
    <s v="P21047"/>
  </r>
  <r>
    <d v="2020-07-12T00:00:00"/>
    <n v="811135400"/>
    <x v="36"/>
    <n v="2120"/>
    <s v="Temp"/>
    <s v="N"/>
    <s v="EPS"/>
    <n v="0"/>
    <n v="31"/>
    <n v="387.5"/>
    <n v="100"/>
    <s v="D210"/>
    <n v="2120"/>
    <s v="ELEC"/>
    <n v="1000"/>
    <s v="P21047"/>
  </r>
  <r>
    <d v="2020-07-12T00:00:00"/>
    <n v="811135401"/>
    <x v="37"/>
    <n v="2120"/>
    <s v="Temp"/>
    <s v="N"/>
    <s v="EPW"/>
    <n v="0"/>
    <n v="18"/>
    <n v="216"/>
    <n v="100"/>
    <s v="D210"/>
    <n v="2120"/>
    <s v="ELEC"/>
    <n v="1000"/>
    <s v="P21047"/>
  </r>
  <r>
    <d v="2020-07-12T00:00:00"/>
    <n v="811135402"/>
    <x v="38"/>
    <n v="2120"/>
    <s v="Temp"/>
    <s v="N"/>
    <s v="EPW"/>
    <n v="0"/>
    <n v="9.5"/>
    <n v="114"/>
    <n v="100"/>
    <s v="D210"/>
    <n v="2120"/>
    <s v="ELEC"/>
    <n v="1000"/>
    <s v="P21047"/>
  </r>
  <r>
    <d v="2020-07-12T00:00:00"/>
    <n v="811135403"/>
    <x v="39"/>
    <n v="2120"/>
    <s v="Temp"/>
    <s v="N"/>
    <s v="EPW"/>
    <n v="0"/>
    <n v="19.25"/>
    <n v="231"/>
    <n v="100"/>
    <s v="D210"/>
    <n v="2120"/>
    <s v="ELEC"/>
    <n v="1000"/>
    <s v="P21047"/>
  </r>
  <r>
    <d v="2020-07-26T00:00:00"/>
    <n v="811033576"/>
    <x v="0"/>
    <n v="2120"/>
    <s v="Temp"/>
    <s v="N"/>
    <s v="EPS"/>
    <n v="0"/>
    <n v="116.59"/>
    <n v="1457.38"/>
    <n v="100"/>
    <s v="D210"/>
    <n v="2120"/>
    <s v="ELEC"/>
    <n v="1000"/>
    <s v="P21047"/>
  </r>
  <r>
    <d v="2020-07-26T00:00:00"/>
    <n v="811049786"/>
    <x v="40"/>
    <n v="2120"/>
    <s v="Temp"/>
    <s v="N"/>
    <s v="EPW"/>
    <n v="0"/>
    <n v="4"/>
    <n v="48"/>
    <n v="100"/>
    <s v="D210"/>
    <n v="2120"/>
    <s v="ELEC"/>
    <n v="1000"/>
    <s v="P21047"/>
  </r>
  <r>
    <d v="2020-07-26T00:00:00"/>
    <n v="811053578"/>
    <x v="1"/>
    <n v="2120"/>
    <s v="Temp"/>
    <s v="N"/>
    <s v="EPW"/>
    <n v="0"/>
    <n v="112.5"/>
    <n v="1350"/>
    <n v="100"/>
    <s v="D210"/>
    <n v="2120"/>
    <s v="ELEC"/>
    <n v="1000"/>
    <s v="P21047"/>
  </r>
  <r>
    <d v="2020-07-26T00:00:00"/>
    <n v="811056051"/>
    <x v="2"/>
    <n v="2120"/>
    <s v="Temp"/>
    <s v="N"/>
    <s v="EPS"/>
    <n v="0"/>
    <n v="118.89"/>
    <n v="1486.13"/>
    <n v="100"/>
    <s v="D210"/>
    <n v="2120"/>
    <s v="ELEC"/>
    <n v="1000"/>
    <s v="P21047"/>
  </r>
  <r>
    <d v="2020-07-26T00:00:00"/>
    <n v="811058551"/>
    <x v="3"/>
    <n v="2120"/>
    <s v="Temp"/>
    <s v="N"/>
    <s v="ECC"/>
    <n v="0"/>
    <n v="133"/>
    <n v="1995"/>
    <n v="100"/>
    <s v="D210"/>
    <n v="2120"/>
    <s v="ELEC"/>
    <n v="1000"/>
    <s v="P21047"/>
  </r>
  <r>
    <d v="2020-07-26T00:00:00"/>
    <n v="811059809"/>
    <x v="4"/>
    <n v="2120"/>
    <s v="Temp"/>
    <s v="N"/>
    <s v="EPS"/>
    <n v="0"/>
    <n v="116.89"/>
    <n v="1461.13"/>
    <n v="100"/>
    <s v="D210"/>
    <n v="2120"/>
    <s v="ELEC"/>
    <n v="1000"/>
    <s v="P21047"/>
  </r>
  <r>
    <d v="2020-07-26T00:00:00"/>
    <n v="811064751"/>
    <x v="5"/>
    <n v="2120"/>
    <s v="Temp"/>
    <s v="N"/>
    <s v="EPT"/>
    <n v="0"/>
    <n v="118.52"/>
    <n v="1540.76"/>
    <n v="100"/>
    <s v="D210"/>
    <n v="2120"/>
    <s v="ELEC"/>
    <n v="1000"/>
    <s v="P21047"/>
  </r>
  <r>
    <d v="2020-07-26T00:00:00"/>
    <n v="811066681"/>
    <x v="6"/>
    <n v="2120"/>
    <s v="Temp"/>
    <s v="N"/>
    <s v="EPT"/>
    <n v="0"/>
    <n v="112.25"/>
    <n v="1459.25"/>
    <n v="100"/>
    <s v="D210"/>
    <n v="2120"/>
    <s v="ELEC"/>
    <n v="1000"/>
    <s v="P21047"/>
  </r>
  <r>
    <d v="2020-07-26T00:00:00"/>
    <n v="811077564"/>
    <x v="7"/>
    <n v="2120"/>
    <s v="Temp"/>
    <s v="N"/>
    <s v="EPW"/>
    <n v="0"/>
    <n v="115"/>
    <n v="1380"/>
    <n v="100"/>
    <s v="D210"/>
    <n v="2120"/>
    <s v="ELEC"/>
    <n v="1000"/>
    <s v="P21047"/>
  </r>
  <r>
    <d v="2020-07-26T00:00:00"/>
    <n v="811078789"/>
    <x v="8"/>
    <n v="2120"/>
    <s v="Temp"/>
    <s v="N"/>
    <s v="EPT"/>
    <n v="0"/>
    <n v="117.18"/>
    <n v="1523.34"/>
    <n v="100"/>
    <s v="D210"/>
    <n v="2120"/>
    <s v="ELEC"/>
    <n v="1000"/>
    <s v="P21047"/>
  </r>
  <r>
    <d v="2020-07-26T00:00:00"/>
    <n v="811081146"/>
    <x v="9"/>
    <n v="2120"/>
    <s v="Temp"/>
    <s v="N"/>
    <s v="EPS"/>
    <n v="0"/>
    <n v="82.59"/>
    <n v="1032.3800000000001"/>
    <n v="100"/>
    <s v="D210"/>
    <n v="2120"/>
    <s v="ELEC"/>
    <n v="1000"/>
    <s v="P21047"/>
  </r>
  <r>
    <d v="2020-07-26T00:00:00"/>
    <n v="811090337"/>
    <x v="10"/>
    <n v="2120"/>
    <s v="Temp"/>
    <s v="Y"/>
    <s v="EPW"/>
    <n v="0"/>
    <n v="-4.01"/>
    <n v="-48.12"/>
    <n v="100"/>
    <s v="D210"/>
    <n v="2120"/>
    <s v="ELEC"/>
    <n v="1000"/>
    <s v="P21047"/>
  </r>
  <r>
    <d v="2020-07-26T00:00:00"/>
    <n v="811093905"/>
    <x v="11"/>
    <n v="2120"/>
    <s v="Temp"/>
    <s v="N"/>
    <s v="EPW"/>
    <n v="0"/>
    <n v="107.19"/>
    <n v="1286.28"/>
    <n v="100"/>
    <s v="D210"/>
    <n v="2120"/>
    <s v="ELEC"/>
    <n v="1000"/>
    <s v="P21047"/>
  </r>
  <r>
    <d v="2020-07-26T00:00:00"/>
    <n v="811094814"/>
    <x v="12"/>
    <n v="2120"/>
    <s v="Temp"/>
    <s v="N"/>
    <s v="EPS"/>
    <n v="0"/>
    <n v="92.33"/>
    <n v="1154.1300000000001"/>
    <n v="100"/>
    <s v="D210"/>
    <n v="2120"/>
    <s v="ELEC"/>
    <n v="1000"/>
    <s v="P21047"/>
  </r>
  <r>
    <d v="2020-07-26T00:00:00"/>
    <n v="811097374"/>
    <x v="13"/>
    <n v="2120"/>
    <s v="Temp"/>
    <s v="N"/>
    <s v="EPW"/>
    <n v="0"/>
    <n v="111.75"/>
    <n v="1341"/>
    <n v="100"/>
    <s v="D210"/>
    <n v="2120"/>
    <s v="ELEC"/>
    <n v="1000"/>
    <s v="P21047"/>
  </r>
  <r>
    <d v="2020-07-26T00:00:00"/>
    <n v="811100495"/>
    <x v="14"/>
    <n v="2120"/>
    <s v="Temp"/>
    <s v="N"/>
    <s v="ECC"/>
    <n v="0"/>
    <n v="123.57"/>
    <n v="1853.55"/>
    <n v="100"/>
    <s v="D210"/>
    <n v="2120"/>
    <s v="ELEC"/>
    <n v="1000"/>
    <s v="P21047"/>
  </r>
  <r>
    <d v="2020-07-26T00:00:00"/>
    <n v="811102646"/>
    <x v="41"/>
    <n v="2120"/>
    <s v="Temp"/>
    <s v="N"/>
    <s v="EPW"/>
    <n v="0"/>
    <n v="4"/>
    <n v="48"/>
    <n v="100"/>
    <s v="D210"/>
    <n v="2120"/>
    <s v="ELEC"/>
    <n v="1000"/>
    <s v="P21047"/>
  </r>
  <r>
    <d v="2020-07-26T00:00:00"/>
    <n v="811102664"/>
    <x v="15"/>
    <n v="2120"/>
    <s v="Temp"/>
    <s v="N"/>
    <s v="EPT"/>
    <n v="0"/>
    <n v="118.75"/>
    <n v="1543.75"/>
    <n v="100"/>
    <s v="D210"/>
    <n v="2120"/>
    <s v="ELEC"/>
    <n v="1000"/>
    <s v="P21047"/>
  </r>
  <r>
    <d v="2020-07-26T00:00:00"/>
    <n v="811104706"/>
    <x v="16"/>
    <n v="2120"/>
    <s v="Temp"/>
    <s v="N"/>
    <s v="EPW"/>
    <n v="0"/>
    <n v="106.07"/>
    <n v="1272.8399999999999"/>
    <n v="100"/>
    <s v="D210"/>
    <n v="2120"/>
    <s v="ELEC"/>
    <n v="1000"/>
    <s v="P21047"/>
  </r>
  <r>
    <d v="2020-07-26T00:00:00"/>
    <n v="811104901"/>
    <x v="17"/>
    <n v="2120"/>
    <s v="Temp"/>
    <s v="N"/>
    <s v="EPS"/>
    <n v="0"/>
    <n v="97.23"/>
    <n v="1215.3800000000001"/>
    <n v="100"/>
    <s v="D210"/>
    <n v="2120"/>
    <s v="ELEC"/>
    <n v="1000"/>
    <s v="P21047"/>
  </r>
  <r>
    <d v="2020-07-26T00:00:00"/>
    <n v="811105142"/>
    <x v="18"/>
    <n v="2120"/>
    <s v="Temp"/>
    <s v="N"/>
    <s v="EPS"/>
    <n v="0"/>
    <n v="107.83"/>
    <n v="1347.88"/>
    <n v="100"/>
    <s v="D210"/>
    <n v="2120"/>
    <s v="ELEC"/>
    <n v="1000"/>
    <s v="P21047"/>
  </r>
  <r>
    <d v="2020-07-26T00:00:00"/>
    <n v="811108264"/>
    <x v="19"/>
    <n v="2120"/>
    <s v="Temp"/>
    <s v="N"/>
    <s v="EPS"/>
    <n v="0"/>
    <n v="116.76"/>
    <n v="1459.5"/>
    <n v="100"/>
    <s v="D210"/>
    <n v="2120"/>
    <s v="ELEC"/>
    <n v="1000"/>
    <s v="P21047"/>
  </r>
  <r>
    <d v="2020-07-26T00:00:00"/>
    <n v="811113425"/>
    <x v="20"/>
    <n v="2120"/>
    <s v="Temp"/>
    <s v="N"/>
    <s v="EPW"/>
    <n v="0"/>
    <n v="116.72"/>
    <n v="1400.64"/>
    <n v="100"/>
    <s v="D210"/>
    <n v="2120"/>
    <s v="ELEC"/>
    <n v="1000"/>
    <s v="P21047"/>
  </r>
  <r>
    <d v="2020-07-26T00:00:00"/>
    <n v="811117934"/>
    <x v="21"/>
    <n v="2120"/>
    <s v="Temp"/>
    <s v="N"/>
    <s v="EPW"/>
    <n v="0"/>
    <n v="106.25"/>
    <n v="1275"/>
    <n v="100"/>
    <s v="D210"/>
    <n v="2120"/>
    <s v="ELEC"/>
    <n v="1000"/>
    <s v="P21047"/>
  </r>
  <r>
    <d v="2020-07-26T00:00:00"/>
    <n v="811121611"/>
    <x v="22"/>
    <n v="2120"/>
    <s v="Temp"/>
    <s v="N"/>
    <s v="ECC"/>
    <n v="0"/>
    <n v="51.25"/>
    <n v="768.75"/>
    <n v="100"/>
    <s v="D210"/>
    <n v="2120"/>
    <s v="ELEC"/>
    <n v="1000"/>
    <s v="P21047"/>
  </r>
  <r>
    <d v="2020-07-26T00:00:00"/>
    <n v="811121611"/>
    <x v="22"/>
    <n v="2120"/>
    <s v="Temp"/>
    <s v="N"/>
    <s v="EPW"/>
    <n v="0"/>
    <n v="48.5"/>
    <n v="582"/>
    <n v="100"/>
    <s v="D210"/>
    <n v="2120"/>
    <s v="ELEC"/>
    <n v="1000"/>
    <s v="P21047"/>
  </r>
  <r>
    <d v="2020-07-26T00:00:00"/>
    <n v="811121992"/>
    <x v="23"/>
    <n v="2120"/>
    <s v="Temp"/>
    <s v="N"/>
    <s v="EPW"/>
    <n v="0"/>
    <n v="118.34"/>
    <n v="1420.08"/>
    <n v="100"/>
    <s v="D210"/>
    <n v="2120"/>
    <s v="ELEC"/>
    <n v="1000"/>
    <s v="P21047"/>
  </r>
  <r>
    <d v="2020-07-26T00:00:00"/>
    <n v="811122020"/>
    <x v="24"/>
    <n v="2120"/>
    <s v="Temp"/>
    <s v="N"/>
    <s v="EPW"/>
    <n v="0"/>
    <n v="116.99"/>
    <n v="1403.88"/>
    <n v="100"/>
    <s v="D210"/>
    <n v="2120"/>
    <s v="ELEC"/>
    <n v="1000"/>
    <s v="P21047"/>
  </r>
  <r>
    <d v="2020-07-26T00:00:00"/>
    <n v="811123171"/>
    <x v="26"/>
    <n v="2120"/>
    <s v="Temp"/>
    <s v="N"/>
    <s v="EPW"/>
    <n v="0"/>
    <n v="106.1"/>
    <n v="1273.2"/>
    <n v="100"/>
    <s v="D210"/>
    <n v="2120"/>
    <s v="ELEC"/>
    <n v="1000"/>
    <s v="P21047"/>
  </r>
  <r>
    <d v="2020-07-26T00:00:00"/>
    <n v="811123978"/>
    <x v="27"/>
    <n v="2120"/>
    <s v="Temp"/>
    <s v="N"/>
    <s v="EPW"/>
    <n v="0"/>
    <n v="98.3"/>
    <n v="1179.5999999999999"/>
    <n v="100"/>
    <s v="D210"/>
    <n v="2120"/>
    <s v="ELEC"/>
    <n v="1000"/>
    <s v="P21047"/>
  </r>
  <r>
    <d v="2020-07-26T00:00:00"/>
    <n v="811124961"/>
    <x v="28"/>
    <n v="2120"/>
    <s v="Temp"/>
    <s v="N"/>
    <s v="EPS"/>
    <n v="0"/>
    <n v="107.35"/>
    <n v="1341.88"/>
    <n v="100"/>
    <s v="D210"/>
    <n v="2120"/>
    <s v="ELEC"/>
    <n v="1000"/>
    <s v="P21047"/>
  </r>
  <r>
    <d v="2020-07-26T00:00:00"/>
    <n v="811125237"/>
    <x v="29"/>
    <n v="2120"/>
    <s v="Temp"/>
    <s v="N"/>
    <s v="EPS"/>
    <n v="0"/>
    <n v="112"/>
    <n v="1400"/>
    <n v="100"/>
    <s v="D210"/>
    <n v="2120"/>
    <s v="ELEC"/>
    <n v="1000"/>
    <s v="P21047"/>
  </r>
  <r>
    <d v="2020-07-26T00:00:00"/>
    <n v="811128201"/>
    <x v="42"/>
    <n v="2120"/>
    <s v="Temp"/>
    <s v="N"/>
    <s v="EPW"/>
    <n v="0"/>
    <n v="38.25"/>
    <n v="459"/>
    <n v="100"/>
    <s v="D210"/>
    <n v="2120"/>
    <s v="ELEC"/>
    <n v="1000"/>
    <s v="P21047"/>
  </r>
  <r>
    <d v="2020-07-26T00:00:00"/>
    <n v="811129589"/>
    <x v="43"/>
    <n v="2120"/>
    <s v="Temp"/>
    <s v="N"/>
    <s v="EPS"/>
    <n v="0"/>
    <n v="10.75"/>
    <n v="134.38"/>
    <n v="100"/>
    <s v="D210"/>
    <n v="2120"/>
    <s v="ELEC"/>
    <n v="1000"/>
    <s v="P21047"/>
  </r>
  <r>
    <d v="2020-07-26T00:00:00"/>
    <n v="811129777"/>
    <x v="30"/>
    <n v="2120"/>
    <s v="Temp"/>
    <s v="N"/>
    <s v="EPW"/>
    <n v="0"/>
    <n v="118.22"/>
    <n v="1418.64"/>
    <n v="100"/>
    <s v="D210"/>
    <n v="2120"/>
    <s v="ELEC"/>
    <n v="1000"/>
    <s v="P21047"/>
  </r>
  <r>
    <d v="2020-07-26T00:00:00"/>
    <n v="811129798"/>
    <x v="31"/>
    <n v="2120"/>
    <s v="Temp"/>
    <s v="N"/>
    <s v="EPW"/>
    <n v="0"/>
    <n v="115.85"/>
    <n v="1390.2"/>
    <n v="100"/>
    <s v="D210"/>
    <n v="2120"/>
    <s v="ELEC"/>
    <n v="1000"/>
    <s v="P21047"/>
  </r>
  <r>
    <d v="2020-07-26T00:00:00"/>
    <n v="811130856"/>
    <x v="32"/>
    <n v="2120"/>
    <s v="Temp"/>
    <s v="N"/>
    <s v="EPW"/>
    <n v="0"/>
    <n v="67.44"/>
    <n v="809.28"/>
    <n v="100"/>
    <s v="D210"/>
    <n v="2120"/>
    <s v="ELEC"/>
    <n v="1000"/>
    <s v="P21047"/>
  </r>
  <r>
    <d v="2020-07-26T00:00:00"/>
    <n v="811131001"/>
    <x v="33"/>
    <n v="2120"/>
    <s v="Temp"/>
    <s v="N"/>
    <s v="EPS"/>
    <n v="0"/>
    <n v="118.34"/>
    <n v="1479.25"/>
    <n v="100"/>
    <s v="D210"/>
    <n v="2120"/>
    <s v="ELEC"/>
    <n v="1000"/>
    <s v="P21047"/>
  </r>
  <r>
    <d v="2020-07-26T00:00:00"/>
    <n v="811131060"/>
    <x v="34"/>
    <n v="2120"/>
    <s v="Temp"/>
    <s v="N"/>
    <s v="EPW"/>
    <n v="0"/>
    <n v="116.39"/>
    <n v="1396.68"/>
    <n v="100"/>
    <s v="D210"/>
    <n v="2120"/>
    <s v="ELEC"/>
    <n v="1000"/>
    <s v="P21047"/>
  </r>
  <r>
    <d v="2020-07-26T00:00:00"/>
    <n v="811134683"/>
    <x v="44"/>
    <n v="2120"/>
    <s v="Temp"/>
    <s v="N"/>
    <s v="EPW"/>
    <n v="0"/>
    <n v="93.95"/>
    <n v="1127.4000000000001"/>
    <n v="100"/>
    <s v="D210"/>
    <n v="2120"/>
    <s v="ELEC"/>
    <n v="1000"/>
    <s v="P21047"/>
  </r>
  <r>
    <d v="2020-07-26T00:00:00"/>
    <n v="811134773"/>
    <x v="45"/>
    <n v="2120"/>
    <s v="Temp"/>
    <s v="N"/>
    <s v="EPW"/>
    <n v="0"/>
    <n v="5"/>
    <n v="60"/>
    <n v="100"/>
    <s v="D210"/>
    <n v="2120"/>
    <s v="ELEC"/>
    <n v="1000"/>
    <s v="P21047"/>
  </r>
  <r>
    <d v="2020-07-26T00:00:00"/>
    <n v="811135399"/>
    <x v="35"/>
    <n v="2120"/>
    <s v="Temp"/>
    <s v="N"/>
    <s v="EPW"/>
    <n v="0"/>
    <n v="116.77"/>
    <n v="1401.24"/>
    <n v="100"/>
    <s v="D210"/>
    <n v="2120"/>
    <s v="ELEC"/>
    <n v="1000"/>
    <s v="P21047"/>
  </r>
  <r>
    <d v="2020-07-26T00:00:00"/>
    <n v="811135400"/>
    <x v="46"/>
    <n v="2120"/>
    <s v="Temp"/>
    <s v="N"/>
    <s v="EPS"/>
    <n v="0"/>
    <n v="116.64"/>
    <n v="1458"/>
    <n v="100"/>
    <s v="D210"/>
    <n v="2120"/>
    <s v="ELEC"/>
    <n v="1000"/>
    <s v="P21047"/>
  </r>
  <r>
    <d v="2020-07-26T00:00:00"/>
    <n v="811135401"/>
    <x v="37"/>
    <n v="2120"/>
    <s v="Temp"/>
    <s v="N"/>
    <s v="EPW"/>
    <n v="0"/>
    <n v="106.37"/>
    <n v="1276.44"/>
    <n v="100"/>
    <s v="D210"/>
    <n v="2120"/>
    <s v="ELEC"/>
    <n v="1000"/>
    <s v="P21047"/>
  </r>
  <r>
    <d v="2020-07-26T00:00:00"/>
    <n v="811135402"/>
    <x v="47"/>
    <n v="2120"/>
    <s v="Temp"/>
    <s v="N"/>
    <s v="EPW"/>
    <n v="0"/>
    <n v="108.85"/>
    <n v="1306.2"/>
    <n v="100"/>
    <s v="D210"/>
    <n v="2120"/>
    <s v="ELEC"/>
    <n v="1000"/>
    <s v="P21047"/>
  </r>
  <r>
    <d v="2020-07-26T00:00:00"/>
    <n v="811135403"/>
    <x v="39"/>
    <n v="2120"/>
    <s v="Temp"/>
    <s v="N"/>
    <s v="EPW"/>
    <n v="0"/>
    <n v="117.97"/>
    <n v="1415.64"/>
    <n v="100"/>
    <s v="D210"/>
    <n v="2120"/>
    <s v="ELEC"/>
    <n v="1000"/>
    <s v="P21047"/>
  </r>
  <r>
    <d v="2020-10-18T00:00:00"/>
    <n v="811033576"/>
    <x v="0"/>
    <n v="2120"/>
    <s v="Temp"/>
    <s v="N"/>
    <s v="EPS"/>
    <n v="0"/>
    <n v="71.5"/>
    <n v="893.75"/>
    <n v="100"/>
    <s v="D210"/>
    <n v="2120"/>
    <s v="ELEC"/>
    <n v="1000"/>
    <s v="P21047"/>
  </r>
  <r>
    <d v="2020-10-18T00:00:00"/>
    <n v="811035575"/>
    <x v="48"/>
    <n v="2120"/>
    <s v="Temp"/>
    <s v="N"/>
    <s v="EPS"/>
    <n v="0"/>
    <n v="9"/>
    <n v="112.5"/>
    <n v="100"/>
    <s v="D210"/>
    <n v="2120"/>
    <s v="ELEC"/>
    <n v="1000"/>
    <s v="P21047"/>
  </r>
  <r>
    <d v="2020-10-18T00:00:00"/>
    <n v="811053578"/>
    <x v="1"/>
    <n v="2120"/>
    <s v="Temp"/>
    <s v="N"/>
    <s v="EPW"/>
    <n v="0"/>
    <n v="57.25"/>
    <n v="687"/>
    <n v="100"/>
    <s v="D210"/>
    <n v="2120"/>
    <s v="ELEC"/>
    <n v="1000"/>
    <s v="P21047"/>
  </r>
  <r>
    <d v="2020-10-18T00:00:00"/>
    <n v="811056051"/>
    <x v="2"/>
    <n v="2120"/>
    <s v="Temp"/>
    <s v="N"/>
    <s v="EPS"/>
    <n v="0"/>
    <n v="67"/>
    <n v="837.5"/>
    <n v="100"/>
    <s v="D210"/>
    <n v="2120"/>
    <s v="ELEC"/>
    <n v="1000"/>
    <s v="P21047"/>
  </r>
  <r>
    <d v="2020-10-18T00:00:00"/>
    <n v="811056598"/>
    <x v="49"/>
    <n v="2120"/>
    <s v="Temp"/>
    <s v="N"/>
    <s v="ECC"/>
    <n v="0"/>
    <n v="73.75"/>
    <n v="1106.25"/>
    <n v="100"/>
    <s v="D210"/>
    <n v="2120"/>
    <s v="ELEC"/>
    <n v="1000"/>
    <s v="P21047"/>
  </r>
  <r>
    <d v="2020-10-18T00:00:00"/>
    <n v="811058551"/>
    <x v="3"/>
    <n v="2120"/>
    <s v="Temp"/>
    <s v="N"/>
    <s v="ECC"/>
    <n v="0"/>
    <n v="72.25"/>
    <n v="1083.75"/>
    <n v="100"/>
    <s v="D210"/>
    <n v="2120"/>
    <s v="ELEC"/>
    <n v="1000"/>
    <s v="P21047"/>
  </r>
  <r>
    <d v="2020-10-18T00:00:00"/>
    <n v="811059809"/>
    <x v="4"/>
    <n v="2120"/>
    <s v="Temp"/>
    <s v="N"/>
    <s v="EPW"/>
    <n v="0"/>
    <n v="58"/>
    <n v="696"/>
    <n v="100"/>
    <s v="D210"/>
    <n v="2120"/>
    <s v="ELEC"/>
    <n v="1000"/>
    <s v="P21047"/>
  </r>
  <r>
    <d v="2020-10-18T00:00:00"/>
    <n v="811062525"/>
    <x v="50"/>
    <n v="2120"/>
    <s v="Temp"/>
    <s v="N"/>
    <s v="EPW"/>
    <n v="0"/>
    <n v="61.5"/>
    <n v="738"/>
    <n v="100"/>
    <s v="D210"/>
    <n v="2120"/>
    <s v="ELEC"/>
    <n v="1000"/>
    <s v="P21047"/>
  </r>
  <r>
    <d v="2020-10-18T00:00:00"/>
    <n v="811063832"/>
    <x v="51"/>
    <n v="2120"/>
    <s v="Temp"/>
    <s v="N"/>
    <s v="EPW"/>
    <n v="0"/>
    <n v="70.75"/>
    <n v="849"/>
    <n v="100"/>
    <s v="D210"/>
    <n v="2120"/>
    <s v="ELEC"/>
    <n v="1000"/>
    <s v="P21047"/>
  </r>
  <r>
    <d v="2020-10-18T00:00:00"/>
    <n v="811064751"/>
    <x v="5"/>
    <n v="2120"/>
    <s v="Temp"/>
    <s v="N"/>
    <s v="EPT"/>
    <n v="0"/>
    <n v="67.25"/>
    <n v="874.25"/>
    <n v="100"/>
    <s v="D210"/>
    <n v="2120"/>
    <s v="ELEC"/>
    <n v="1000"/>
    <s v="P21047"/>
  </r>
  <r>
    <d v="2020-10-18T00:00:00"/>
    <n v="811064802"/>
    <x v="52"/>
    <n v="2120"/>
    <s v="Temp"/>
    <s v="N"/>
    <s v="EPS"/>
    <n v="0"/>
    <n v="4.25"/>
    <n v="53.13"/>
    <n v="100"/>
    <s v="D210"/>
    <n v="2120"/>
    <s v="ELEC"/>
    <n v="1000"/>
    <s v="P21047"/>
  </r>
  <r>
    <d v="2020-10-18T00:00:00"/>
    <n v="811066280"/>
    <x v="53"/>
    <n v="2120"/>
    <s v="Temp"/>
    <s v="N"/>
    <s v="EPW"/>
    <n v="0"/>
    <n v="67.25"/>
    <n v="807"/>
    <n v="100"/>
    <s v="D210"/>
    <n v="2120"/>
    <s v="ELEC"/>
    <n v="1000"/>
    <s v="P21047"/>
  </r>
  <r>
    <d v="2020-10-18T00:00:00"/>
    <n v="811071224"/>
    <x v="54"/>
    <n v="2120"/>
    <s v="Temp"/>
    <s v="N"/>
    <s v="EPW"/>
    <n v="0"/>
    <n v="69.5"/>
    <n v="834"/>
    <n v="100"/>
    <s v="D210"/>
    <n v="2120"/>
    <s v="ELEC"/>
    <n v="1000"/>
    <s v="P21047"/>
  </r>
  <r>
    <d v="2020-10-18T00:00:00"/>
    <n v="811077564"/>
    <x v="7"/>
    <n v="2120"/>
    <s v="Temp"/>
    <s v="N"/>
    <s v="EPW"/>
    <n v="0"/>
    <n v="62.5"/>
    <n v="750"/>
    <n v="100"/>
    <s v="D210"/>
    <n v="2120"/>
    <s v="ELEC"/>
    <n v="1000"/>
    <s v="P21047"/>
  </r>
  <r>
    <d v="2020-10-18T00:00:00"/>
    <n v="811079168"/>
    <x v="55"/>
    <n v="2120"/>
    <s v="Temp"/>
    <s v="N"/>
    <s v="EPS"/>
    <n v="0"/>
    <n v="67.75"/>
    <n v="846.88"/>
    <n v="100"/>
    <s v="D210"/>
    <n v="2120"/>
    <s v="ELEC"/>
    <n v="1000"/>
    <s v="P21047"/>
  </r>
  <r>
    <d v="2020-10-18T00:00:00"/>
    <n v="811079580"/>
    <x v="56"/>
    <n v="2120"/>
    <s v="Temp"/>
    <s v="N"/>
    <s v="EPW"/>
    <n v="0"/>
    <n v="69.75"/>
    <n v="837"/>
    <n v="100"/>
    <s v="D210"/>
    <n v="2120"/>
    <s v="ELEC"/>
    <n v="1000"/>
    <s v="P21047"/>
  </r>
  <r>
    <d v="2020-10-18T00:00:00"/>
    <n v="811079929"/>
    <x v="57"/>
    <n v="2120"/>
    <s v="Temp"/>
    <s v="N"/>
    <s v="EPW"/>
    <n v="0"/>
    <n v="67.25"/>
    <n v="807"/>
    <n v="100"/>
    <s v="D210"/>
    <n v="2120"/>
    <s v="ELEC"/>
    <n v="1000"/>
    <s v="P21047"/>
  </r>
  <r>
    <d v="2020-10-18T00:00:00"/>
    <n v="811081146"/>
    <x v="9"/>
    <n v="2120"/>
    <s v="Temp"/>
    <s v="N"/>
    <s v="EPS"/>
    <n v="0"/>
    <n v="67.5"/>
    <n v="843.75"/>
    <n v="100"/>
    <s v="D210"/>
    <n v="2120"/>
    <s v="ELEC"/>
    <n v="1000"/>
    <s v="P21047"/>
  </r>
  <r>
    <d v="2020-10-18T00:00:00"/>
    <n v="811081765"/>
    <x v="58"/>
    <n v="2120"/>
    <s v="Temp"/>
    <s v="N"/>
    <s v="EPW"/>
    <n v="0"/>
    <n v="58"/>
    <n v="696"/>
    <n v="100"/>
    <s v="D210"/>
    <n v="2120"/>
    <s v="ELEC"/>
    <n v="1000"/>
    <s v="P21047"/>
  </r>
  <r>
    <d v="2020-10-18T00:00:00"/>
    <n v="811086551"/>
    <x v="59"/>
    <n v="2120"/>
    <s v="Temp"/>
    <s v="N"/>
    <s v="EPS"/>
    <n v="0"/>
    <n v="71.5"/>
    <n v="893.75"/>
    <n v="100"/>
    <s v="D210"/>
    <n v="2120"/>
    <s v="ELEC"/>
    <n v="1000"/>
    <s v="P21047"/>
  </r>
  <r>
    <d v="2020-10-18T00:00:00"/>
    <n v="811090452"/>
    <x v="60"/>
    <n v="2120"/>
    <s v="Temp"/>
    <s v="N"/>
    <s v="EPS"/>
    <n v="0"/>
    <n v="72.25"/>
    <n v="903.13"/>
    <n v="100"/>
    <s v="D210"/>
    <n v="2120"/>
    <s v="ELEC"/>
    <n v="1000"/>
    <s v="P21047"/>
  </r>
  <r>
    <d v="2020-10-18T00:00:00"/>
    <n v="811090499"/>
    <x v="61"/>
    <n v="2120"/>
    <s v="Temp"/>
    <s v="N"/>
    <s v="EPW"/>
    <n v="0"/>
    <n v="71"/>
    <n v="852"/>
    <n v="100"/>
    <s v="D210"/>
    <n v="2120"/>
    <s v="ELEC"/>
    <n v="1000"/>
    <s v="P21047"/>
  </r>
  <r>
    <d v="2020-10-18T00:00:00"/>
    <n v="811093899"/>
    <x v="62"/>
    <n v="2120"/>
    <s v="Temp"/>
    <s v="N"/>
    <s v="EPS"/>
    <n v="0"/>
    <n v="10.5"/>
    <n v="131.25"/>
    <n v="100"/>
    <s v="D210"/>
    <n v="2120"/>
    <s v="ELEC"/>
    <n v="1000"/>
    <s v="P21047"/>
  </r>
  <r>
    <d v="2020-10-18T00:00:00"/>
    <n v="811094814"/>
    <x v="12"/>
    <n v="2120"/>
    <s v="Temp"/>
    <s v="N"/>
    <s v="EPT"/>
    <n v="0"/>
    <n v="71.25"/>
    <n v="926.25"/>
    <n v="100"/>
    <s v="D210"/>
    <n v="2120"/>
    <s v="ELEC"/>
    <n v="1000"/>
    <s v="P21047"/>
  </r>
  <r>
    <d v="2020-10-18T00:00:00"/>
    <n v="811096114"/>
    <x v="63"/>
    <n v="2120"/>
    <s v="Temp"/>
    <s v="N"/>
    <s v="EPW"/>
    <n v="0"/>
    <n v="19.75"/>
    <n v="237"/>
    <n v="100"/>
    <s v="D210"/>
    <n v="2120"/>
    <s v="ELEC"/>
    <n v="1000"/>
    <s v="P21047"/>
  </r>
  <r>
    <d v="2020-10-18T00:00:00"/>
    <n v="811098656"/>
    <x v="64"/>
    <n v="2120"/>
    <s v="Temp"/>
    <s v="N"/>
    <s v="EPT"/>
    <n v="0"/>
    <n v="69.5"/>
    <n v="903.5"/>
    <n v="100"/>
    <s v="D210"/>
    <n v="2120"/>
    <s v="ELEC"/>
    <n v="1000"/>
    <s v="P21047"/>
  </r>
  <r>
    <d v="2020-10-18T00:00:00"/>
    <n v="811100495"/>
    <x v="14"/>
    <n v="2120"/>
    <s v="Temp"/>
    <s v="N"/>
    <s v="ECC"/>
    <n v="0"/>
    <n v="76"/>
    <n v="1140"/>
    <n v="100"/>
    <s v="D210"/>
    <n v="2120"/>
    <s v="ELEC"/>
    <n v="1000"/>
    <s v="P21047"/>
  </r>
  <r>
    <d v="2020-10-18T00:00:00"/>
    <n v="811102196"/>
    <x v="65"/>
    <n v="2120"/>
    <s v="Temp"/>
    <s v="N"/>
    <s v="EPW"/>
    <n v="0"/>
    <n v="40"/>
    <n v="480"/>
    <n v="100"/>
    <s v="D210"/>
    <n v="2120"/>
    <s v="ELEC"/>
    <n v="1000"/>
    <s v="P21047"/>
  </r>
  <r>
    <d v="2020-10-18T00:00:00"/>
    <n v="811102664"/>
    <x v="15"/>
    <n v="2120"/>
    <s v="Temp"/>
    <s v="N"/>
    <s v="EPT"/>
    <n v="0"/>
    <n v="69"/>
    <n v="897"/>
    <n v="100"/>
    <s v="D210"/>
    <n v="2120"/>
    <s v="ELEC"/>
    <n v="1000"/>
    <s v="P21047"/>
  </r>
  <r>
    <d v="2020-10-18T00:00:00"/>
    <n v="811103727"/>
    <x v="66"/>
    <n v="2120"/>
    <s v="Temp"/>
    <s v="N"/>
    <s v="EPS"/>
    <n v="0"/>
    <n v="67.5"/>
    <n v="843.75"/>
    <n v="100"/>
    <s v="D210"/>
    <n v="2120"/>
    <s v="ELEC"/>
    <n v="1000"/>
    <s v="P21047"/>
  </r>
  <r>
    <d v="2020-10-18T00:00:00"/>
    <n v="811104145"/>
    <x v="67"/>
    <n v="2120"/>
    <s v="Temp"/>
    <s v="N"/>
    <s v="EPS"/>
    <n v="0"/>
    <n v="69.25"/>
    <n v="865.63"/>
    <n v="100"/>
    <s v="D210"/>
    <n v="2120"/>
    <s v="ELEC"/>
    <n v="1000"/>
    <s v="P21047"/>
  </r>
  <r>
    <d v="2020-10-18T00:00:00"/>
    <n v="811104257"/>
    <x v="68"/>
    <n v="2120"/>
    <s v="Temp"/>
    <s v="N"/>
    <s v="EPT"/>
    <n v="0"/>
    <n v="71.5"/>
    <n v="929.5"/>
    <n v="100"/>
    <s v="D210"/>
    <n v="2120"/>
    <s v="ELEC"/>
    <n v="1000"/>
    <s v="P21047"/>
  </r>
  <r>
    <d v="2020-10-18T00:00:00"/>
    <n v="811104706"/>
    <x v="16"/>
    <n v="2120"/>
    <s v="Temp"/>
    <s v="N"/>
    <s v="EPS"/>
    <n v="0"/>
    <n v="52.25"/>
    <n v="653.13"/>
    <n v="100"/>
    <s v="D210"/>
    <n v="2120"/>
    <s v="ELEC"/>
    <n v="1000"/>
    <s v="P21047"/>
  </r>
  <r>
    <d v="2020-10-18T00:00:00"/>
    <n v="811104727"/>
    <x v="69"/>
    <n v="2120"/>
    <s v="Temp"/>
    <s v="N"/>
    <s v="EPW"/>
    <n v="0"/>
    <n v="67.5"/>
    <n v="810"/>
    <n v="100"/>
    <s v="D210"/>
    <n v="2120"/>
    <s v="ELEC"/>
    <n v="1000"/>
    <s v="P21047"/>
  </r>
  <r>
    <d v="2020-10-18T00:00:00"/>
    <n v="811104901"/>
    <x v="17"/>
    <n v="2120"/>
    <s v="Temp"/>
    <s v="N"/>
    <s v="EPS"/>
    <n v="0"/>
    <n v="66.25"/>
    <n v="828.13"/>
    <n v="100"/>
    <s v="D210"/>
    <n v="2120"/>
    <s v="ELEC"/>
    <n v="1000"/>
    <s v="P21047"/>
  </r>
  <r>
    <d v="2020-10-18T00:00:00"/>
    <n v="811105142"/>
    <x v="18"/>
    <n v="2120"/>
    <s v="Temp"/>
    <s v="N"/>
    <s v="EPS"/>
    <n v="0"/>
    <n v="66.5"/>
    <n v="831.25"/>
    <n v="100"/>
    <s v="D210"/>
    <n v="2120"/>
    <s v="ELEC"/>
    <n v="1000"/>
    <s v="P21047"/>
  </r>
  <r>
    <d v="2020-10-18T00:00:00"/>
    <n v="811105303"/>
    <x v="70"/>
    <n v="2120"/>
    <s v="Temp"/>
    <s v="N"/>
    <s v="ECC"/>
    <n v="0"/>
    <n v="76.5"/>
    <n v="1147.5"/>
    <n v="100"/>
    <s v="D210"/>
    <n v="2120"/>
    <s v="ELEC"/>
    <n v="1000"/>
    <s v="P21047"/>
  </r>
  <r>
    <d v="2020-10-18T00:00:00"/>
    <n v="811107217"/>
    <x v="71"/>
    <n v="2120"/>
    <s v="Temp"/>
    <s v="N"/>
    <s v="EPS"/>
    <n v="0"/>
    <n v="67.5"/>
    <n v="843.75"/>
    <n v="100"/>
    <s v="D210"/>
    <n v="2120"/>
    <s v="ELEC"/>
    <n v="1000"/>
    <s v="P21047"/>
  </r>
  <r>
    <d v="2020-10-18T00:00:00"/>
    <n v="811107999"/>
    <x v="72"/>
    <n v="2120"/>
    <s v="Temp"/>
    <s v="N"/>
    <s v="EPW"/>
    <n v="0"/>
    <n v="68"/>
    <n v="816"/>
    <n v="100"/>
    <s v="D210"/>
    <n v="2120"/>
    <s v="ELEC"/>
    <n v="1000"/>
    <s v="P21047"/>
  </r>
  <r>
    <d v="2020-10-18T00:00:00"/>
    <n v="811108264"/>
    <x v="19"/>
    <n v="2120"/>
    <s v="Temp"/>
    <s v="N"/>
    <s v="EPT"/>
    <n v="0"/>
    <n v="72"/>
    <n v="936"/>
    <n v="100"/>
    <s v="D210"/>
    <n v="2120"/>
    <s v="ELEC"/>
    <n v="1000"/>
    <s v="P21047"/>
  </r>
  <r>
    <d v="2020-10-18T00:00:00"/>
    <n v="811109996"/>
    <x v="73"/>
    <n v="2120"/>
    <s v="Temp"/>
    <s v="N"/>
    <s v="EPT"/>
    <n v="0"/>
    <n v="67.25"/>
    <n v="874.25"/>
    <n v="100"/>
    <s v="D210"/>
    <n v="2120"/>
    <s v="ELEC"/>
    <n v="1000"/>
    <s v="P21047"/>
  </r>
  <r>
    <d v="2020-10-18T00:00:00"/>
    <n v="811111838"/>
    <x v="74"/>
    <n v="2120"/>
    <s v="Temp"/>
    <s v="N"/>
    <s v="EPW"/>
    <n v="0"/>
    <n v="71"/>
    <n v="852"/>
    <n v="100"/>
    <s v="D210"/>
    <n v="2120"/>
    <s v="ELEC"/>
    <n v="1000"/>
    <s v="P21047"/>
  </r>
  <r>
    <d v="2020-10-18T00:00:00"/>
    <n v="811112298"/>
    <x v="75"/>
    <n v="2120"/>
    <s v="Temp"/>
    <s v="N"/>
    <s v="EPW"/>
    <n v="0"/>
    <n v="67.25"/>
    <n v="807"/>
    <n v="100"/>
    <s v="D210"/>
    <n v="2120"/>
    <s v="ELEC"/>
    <n v="1000"/>
    <s v="P21047"/>
  </r>
  <r>
    <d v="2020-10-18T00:00:00"/>
    <n v="811117891"/>
    <x v="76"/>
    <n v="2120"/>
    <s v="Temp"/>
    <s v="N"/>
    <s v="EPW"/>
    <n v="0"/>
    <n v="29"/>
    <n v="348"/>
    <n v="100"/>
    <s v="D210"/>
    <n v="2120"/>
    <s v="ELEC"/>
    <n v="1000"/>
    <s v="P21047"/>
  </r>
  <r>
    <d v="2020-10-18T00:00:00"/>
    <n v="811117934"/>
    <x v="21"/>
    <n v="2120"/>
    <s v="Temp"/>
    <s v="N"/>
    <s v="EPS"/>
    <n v="0"/>
    <n v="71"/>
    <n v="887.5"/>
    <n v="100"/>
    <s v="D210"/>
    <n v="2120"/>
    <s v="ELEC"/>
    <n v="1000"/>
    <s v="P21047"/>
  </r>
  <r>
    <d v="2020-10-18T00:00:00"/>
    <n v="811121611"/>
    <x v="22"/>
    <n v="2120"/>
    <s v="Temp"/>
    <s v="N"/>
    <s v="ECC"/>
    <n v="0"/>
    <n v="81.25"/>
    <n v="1218.75"/>
    <n v="100"/>
    <s v="D210"/>
    <n v="2120"/>
    <s v="ELEC"/>
    <n v="1000"/>
    <s v="P21047"/>
  </r>
  <r>
    <d v="2020-10-18T00:00:00"/>
    <n v="811121963"/>
    <x v="77"/>
    <n v="2120"/>
    <s v="Temp"/>
    <s v="N"/>
    <s v="EPW"/>
    <n v="0"/>
    <n v="69.25"/>
    <n v="831"/>
    <n v="100"/>
    <s v="D210"/>
    <n v="2120"/>
    <s v="ELEC"/>
    <n v="1000"/>
    <s v="P21047"/>
  </r>
  <r>
    <d v="2020-10-18T00:00:00"/>
    <n v="811121992"/>
    <x v="23"/>
    <n v="2120"/>
    <s v="Temp"/>
    <s v="N"/>
    <s v="EPW"/>
    <n v="0"/>
    <n v="66.5"/>
    <n v="798"/>
    <n v="100"/>
    <s v="D210"/>
    <n v="2120"/>
    <s v="ELEC"/>
    <n v="1000"/>
    <s v="P21047"/>
  </r>
  <r>
    <d v="2020-10-18T00:00:00"/>
    <n v="811122017"/>
    <x v="78"/>
    <n v="2120"/>
    <s v="Temp"/>
    <s v="N"/>
    <s v="EPW"/>
    <n v="0"/>
    <n v="69.5"/>
    <n v="834"/>
    <n v="100"/>
    <s v="D210"/>
    <n v="2120"/>
    <s v="ELEC"/>
    <n v="1000"/>
    <s v="P21047"/>
  </r>
  <r>
    <d v="2020-10-18T00:00:00"/>
    <n v="811122915"/>
    <x v="79"/>
    <n v="2120"/>
    <s v="Temp"/>
    <s v="N"/>
    <s v="EPS"/>
    <n v="0"/>
    <n v="67"/>
    <n v="837.5"/>
    <n v="100"/>
    <s v="D210"/>
    <n v="2120"/>
    <s v="ELEC"/>
    <n v="1000"/>
    <s v="P21047"/>
  </r>
  <r>
    <d v="2020-10-18T00:00:00"/>
    <n v="811123244"/>
    <x v="80"/>
    <n v="2120"/>
    <s v="Temp"/>
    <s v="N"/>
    <s v="EPW"/>
    <n v="0"/>
    <n v="67.25"/>
    <n v="807"/>
    <n v="100"/>
    <s v="D210"/>
    <n v="2120"/>
    <s v="ELEC"/>
    <n v="1000"/>
    <s v="P21047"/>
  </r>
  <r>
    <d v="2020-10-18T00:00:00"/>
    <n v="811124961"/>
    <x v="28"/>
    <n v="2120"/>
    <s v="Temp"/>
    <s v="N"/>
    <s v="EPS"/>
    <n v="0"/>
    <n v="66.75"/>
    <n v="834.38"/>
    <n v="100"/>
    <s v="D210"/>
    <n v="2120"/>
    <s v="ELEC"/>
    <n v="1000"/>
    <s v="P21047"/>
  </r>
  <r>
    <d v="2020-10-18T00:00:00"/>
    <n v="811124972"/>
    <x v="81"/>
    <n v="2120"/>
    <s v="Temp"/>
    <s v="N"/>
    <s v="EPW"/>
    <n v="0"/>
    <n v="67"/>
    <n v="804"/>
    <n v="100"/>
    <s v="D210"/>
    <n v="2120"/>
    <s v="ELEC"/>
    <n v="1000"/>
    <s v="P21047"/>
  </r>
  <r>
    <d v="2020-10-18T00:00:00"/>
    <n v="811125090"/>
    <x v="82"/>
    <n v="2120"/>
    <s v="Temp"/>
    <s v="N"/>
    <s v="EPW"/>
    <n v="0"/>
    <n v="69.5"/>
    <n v="834"/>
    <n v="100"/>
    <s v="D210"/>
    <n v="2120"/>
    <s v="ELEC"/>
    <n v="1000"/>
    <s v="P21047"/>
  </r>
  <r>
    <d v="2020-10-18T00:00:00"/>
    <n v="811125237"/>
    <x v="29"/>
    <n v="2120"/>
    <s v="Temp"/>
    <s v="N"/>
    <s v="EPW"/>
    <n v="0"/>
    <n v="69.5"/>
    <n v="834"/>
    <n v="100"/>
    <s v="D210"/>
    <n v="2120"/>
    <s v="ELEC"/>
    <n v="1000"/>
    <s v="P21047"/>
  </r>
  <r>
    <d v="2020-10-18T00:00:00"/>
    <n v="811127413"/>
    <x v="83"/>
    <n v="2120"/>
    <s v="Temp"/>
    <s v="N"/>
    <s v="EPS"/>
    <n v="0"/>
    <n v="67"/>
    <n v="837.5"/>
    <n v="100"/>
    <s v="D210"/>
    <n v="2120"/>
    <s v="ELEC"/>
    <n v="1000"/>
    <s v="P21047"/>
  </r>
  <r>
    <d v="2020-10-18T00:00:00"/>
    <n v="811128520"/>
    <x v="84"/>
    <n v="2120"/>
    <s v="Temp"/>
    <s v="N"/>
    <s v="EPS"/>
    <n v="0"/>
    <n v="69.75"/>
    <n v="871.88"/>
    <n v="100"/>
    <s v="D210"/>
    <n v="2120"/>
    <s v="ELEC"/>
    <n v="1000"/>
    <s v="P21047"/>
  </r>
  <r>
    <d v="2020-10-18T00:00:00"/>
    <n v="811129497"/>
    <x v="85"/>
    <n v="2120"/>
    <s v="Temp"/>
    <s v="N"/>
    <s v="EPW"/>
    <n v="0"/>
    <n v="64.75"/>
    <n v="777"/>
    <n v="100"/>
    <s v="D210"/>
    <n v="2120"/>
    <s v="ELEC"/>
    <n v="1000"/>
    <s v="P21047"/>
  </r>
  <r>
    <d v="2020-10-18T00:00:00"/>
    <n v="811129777"/>
    <x v="30"/>
    <n v="2120"/>
    <s v="Temp"/>
    <s v="N"/>
    <s v="EPW"/>
    <n v="0"/>
    <n v="67"/>
    <n v="804"/>
    <n v="100"/>
    <s v="D210"/>
    <n v="2120"/>
    <s v="ELEC"/>
    <n v="1000"/>
    <s v="P21047"/>
  </r>
  <r>
    <d v="2020-10-18T00:00:00"/>
    <n v="811129798"/>
    <x v="31"/>
    <n v="2120"/>
    <s v="Temp"/>
    <s v="N"/>
    <s v="EPW"/>
    <n v="0"/>
    <n v="66.5"/>
    <n v="798"/>
    <n v="100"/>
    <s v="D210"/>
    <n v="2120"/>
    <s v="ELEC"/>
    <n v="1000"/>
    <s v="P21047"/>
  </r>
  <r>
    <d v="2020-10-18T00:00:00"/>
    <n v="811129804"/>
    <x v="86"/>
    <n v="2120"/>
    <s v="Temp"/>
    <s v="N"/>
    <s v="EPW"/>
    <n v="0"/>
    <n v="70.25"/>
    <n v="843"/>
    <n v="100"/>
    <s v="D210"/>
    <n v="2120"/>
    <s v="ELEC"/>
    <n v="1000"/>
    <s v="P21047"/>
  </r>
  <r>
    <d v="2020-10-18T00:00:00"/>
    <n v="811129914"/>
    <x v="87"/>
    <n v="2120"/>
    <s v="Temp"/>
    <s v="N"/>
    <s v="EPW"/>
    <n v="0"/>
    <n v="54"/>
    <n v="648"/>
    <n v="100"/>
    <s v="D210"/>
    <n v="2120"/>
    <s v="ELEC"/>
    <n v="1000"/>
    <s v="P21047"/>
  </r>
  <r>
    <d v="2020-10-18T00:00:00"/>
    <n v="811130018"/>
    <x v="88"/>
    <n v="2120"/>
    <s v="Temp"/>
    <s v="N"/>
    <s v="ECC"/>
    <n v="0"/>
    <n v="68.75"/>
    <n v="1031.25"/>
    <n v="100"/>
    <s v="D210"/>
    <n v="2120"/>
    <s v="ELEC"/>
    <n v="1000"/>
    <s v="P21047"/>
  </r>
  <r>
    <d v="2020-10-18T00:00:00"/>
    <n v="811130101"/>
    <x v="89"/>
    <n v="2120"/>
    <s v="Temp"/>
    <s v="N"/>
    <s v="EPW"/>
    <n v="0"/>
    <n v="69.25"/>
    <n v="831"/>
    <n v="100"/>
    <s v="D210"/>
    <n v="2120"/>
    <s v="ELEC"/>
    <n v="1000"/>
    <s v="P21047"/>
  </r>
  <r>
    <d v="2020-10-18T00:00:00"/>
    <n v="811131001"/>
    <x v="33"/>
    <n v="2120"/>
    <s v="Temp"/>
    <s v="N"/>
    <s v="EPS"/>
    <n v="0"/>
    <n v="68"/>
    <n v="850"/>
    <n v="100"/>
    <s v="D210"/>
    <n v="2120"/>
    <s v="ELEC"/>
    <n v="1000"/>
    <s v="P21047"/>
  </r>
  <r>
    <d v="2020-10-18T00:00:00"/>
    <n v="811131060"/>
    <x v="90"/>
    <n v="2120"/>
    <s v="Temp"/>
    <s v="N"/>
    <s v="EPW"/>
    <n v="0"/>
    <n v="68.5"/>
    <n v="822"/>
    <n v="100"/>
    <s v="D210"/>
    <n v="2120"/>
    <s v="ELEC"/>
    <n v="1000"/>
    <s v="P21047"/>
  </r>
  <r>
    <d v="2020-10-18T00:00:00"/>
    <n v="811131530"/>
    <x v="91"/>
    <n v="2120"/>
    <s v="Temp"/>
    <s v="N"/>
    <s v="EPW"/>
    <n v="0"/>
    <n v="67.5"/>
    <n v="810"/>
    <n v="100"/>
    <s v="D210"/>
    <n v="2120"/>
    <s v="ELEC"/>
    <n v="1000"/>
    <s v="P21047"/>
  </r>
  <r>
    <d v="2020-10-18T00:00:00"/>
    <n v="811134359"/>
    <x v="92"/>
    <n v="2120"/>
    <s v="Temp"/>
    <s v="N"/>
    <s v="ECC"/>
    <n v="0"/>
    <n v="79.25"/>
    <n v="1188.75"/>
    <n v="100"/>
    <s v="D210"/>
    <n v="2120"/>
    <s v="ELEC"/>
    <n v="1000"/>
    <s v="P21047"/>
  </r>
  <r>
    <d v="2020-10-18T00:00:00"/>
    <n v="811134757"/>
    <x v="93"/>
    <n v="2120"/>
    <s v="Temp"/>
    <s v="N"/>
    <s v="EPW"/>
    <n v="0"/>
    <n v="69.5"/>
    <n v="834"/>
    <n v="100"/>
    <s v="D210"/>
    <n v="2120"/>
    <s v="ELEC"/>
    <n v="1000"/>
    <s v="P21047"/>
  </r>
  <r>
    <d v="2020-10-18T00:00:00"/>
    <n v="811134761"/>
    <x v="94"/>
    <n v="2120"/>
    <s v="Temp"/>
    <s v="N"/>
    <s v="EPW"/>
    <n v="0"/>
    <n v="69.5"/>
    <n v="834"/>
    <n v="100"/>
    <s v="D210"/>
    <n v="2120"/>
    <s v="ELEC"/>
    <n v="1000"/>
    <s v="P21047"/>
  </r>
  <r>
    <d v="2020-10-18T00:00:00"/>
    <n v="811134870"/>
    <x v="95"/>
    <n v="2120"/>
    <s v="Temp"/>
    <s v="N"/>
    <s v="EPW"/>
    <n v="0"/>
    <n v="68.5"/>
    <n v="822"/>
    <n v="100"/>
    <s v="D210"/>
    <n v="2120"/>
    <s v="ELEC"/>
    <n v="1000"/>
    <s v="P21047"/>
  </r>
  <r>
    <d v="2020-10-18T00:00:00"/>
    <n v="811135400"/>
    <x v="46"/>
    <n v="2120"/>
    <s v="Temp"/>
    <s v="N"/>
    <s v="EPW"/>
    <n v="0"/>
    <n v="65.5"/>
    <n v="786"/>
    <n v="100"/>
    <s v="D210"/>
    <n v="2120"/>
    <s v="ELEC"/>
    <n v="1000"/>
    <s v="P21047"/>
  </r>
  <r>
    <d v="2020-10-18T00:00:00"/>
    <n v="811135637"/>
    <x v="96"/>
    <n v="2120"/>
    <s v="Temp"/>
    <s v="N"/>
    <s v="EPW"/>
    <n v="0"/>
    <n v="68.75"/>
    <n v="825"/>
    <n v="100"/>
    <s v="D210"/>
    <n v="2120"/>
    <s v="ELEC"/>
    <n v="1000"/>
    <s v="P21047"/>
  </r>
  <r>
    <d v="2020-10-18T00:00:00"/>
    <n v="811135756"/>
    <x v="97"/>
    <n v="2120"/>
    <s v="Temp"/>
    <s v="N"/>
    <s v="EPW"/>
    <n v="0"/>
    <n v="67.25"/>
    <n v="807"/>
    <n v="100"/>
    <s v="D210"/>
    <n v="2120"/>
    <s v="ELEC"/>
    <n v="1000"/>
    <s v="P21047"/>
  </r>
  <r>
    <d v="2020-10-18T00:00:00"/>
    <n v="811135836"/>
    <x v="98"/>
    <n v="2120"/>
    <s v="Temp"/>
    <s v="N"/>
    <s v="EPW"/>
    <n v="0"/>
    <n v="71"/>
    <n v="852"/>
    <n v="100"/>
    <s v="D210"/>
    <n v="2120"/>
    <s v="ELEC"/>
    <n v="1000"/>
    <s v="P21047"/>
  </r>
  <r>
    <d v="2020-10-18T00:00:00"/>
    <n v="811136365"/>
    <x v="99"/>
    <n v="2120"/>
    <s v="Temp"/>
    <s v="N"/>
    <s v="EPW"/>
    <n v="0"/>
    <n v="70.75"/>
    <n v="849"/>
    <n v="100"/>
    <s v="D210"/>
    <n v="2120"/>
    <s v="ELEC"/>
    <n v="1000"/>
    <s v="P21047"/>
  </r>
  <r>
    <d v="2020-10-18T00:00:00"/>
    <n v="811136366"/>
    <x v="100"/>
    <n v="2120"/>
    <s v="Temp"/>
    <s v="N"/>
    <s v="EPW"/>
    <n v="0"/>
    <n v="67.75"/>
    <n v="813"/>
    <n v="100"/>
    <s v="D210"/>
    <n v="2120"/>
    <s v="ELEC"/>
    <n v="1000"/>
    <s v="P21047"/>
  </r>
  <r>
    <d v="2020-10-18T00:00:00"/>
    <n v="811136367"/>
    <x v="101"/>
    <n v="2120"/>
    <s v="Temp"/>
    <s v="N"/>
    <s v="EPW"/>
    <n v="0"/>
    <n v="66.25"/>
    <n v="795"/>
    <n v="100"/>
    <s v="D210"/>
    <n v="2120"/>
    <s v="ELEC"/>
    <n v="1000"/>
    <s v="P21047"/>
  </r>
  <r>
    <d v="2020-10-18T00:00:00"/>
    <n v="811136368"/>
    <x v="102"/>
    <n v="2120"/>
    <s v="Temp"/>
    <s v="N"/>
    <s v="EPW"/>
    <n v="0"/>
    <n v="54.25"/>
    <n v="651"/>
    <n v="100"/>
    <s v="D210"/>
    <n v="2120"/>
    <s v="ELEC"/>
    <n v="1000"/>
    <s v="P21047"/>
  </r>
  <r>
    <d v="2020-10-18T00:00:00"/>
    <n v="811136369"/>
    <x v="103"/>
    <n v="2120"/>
    <s v="Temp"/>
    <s v="N"/>
    <s v="EPS"/>
    <n v="0"/>
    <n v="62.25"/>
    <n v="778.13"/>
    <n v="100"/>
    <s v="D210"/>
    <n v="2120"/>
    <s v="ELEC"/>
    <n v="1000"/>
    <s v="P21047"/>
  </r>
  <r>
    <d v="2020-10-18T00:00:00"/>
    <n v="811136370"/>
    <x v="104"/>
    <n v="2120"/>
    <s v="Temp"/>
    <s v="N"/>
    <s v="EPW"/>
    <n v="0"/>
    <n v="58.25"/>
    <n v="699"/>
    <n v="100"/>
    <s v="D210"/>
    <n v="2120"/>
    <s v="ELEC"/>
    <n v="1000"/>
    <s v="P21047"/>
  </r>
  <r>
    <d v="2020-10-18T00:00:00"/>
    <n v="811136371"/>
    <x v="105"/>
    <n v="2120"/>
    <s v="Temp"/>
    <s v="N"/>
    <s v="EPW"/>
    <n v="0"/>
    <n v="69.25"/>
    <n v="831"/>
    <n v="100"/>
    <s v="D210"/>
    <n v="2120"/>
    <s v="ELEC"/>
    <n v="1000"/>
    <s v="P21047"/>
  </r>
  <r>
    <d v="2020-10-18T00:00:00"/>
    <n v="811136372"/>
    <x v="106"/>
    <n v="2120"/>
    <s v="Temp"/>
    <s v="N"/>
    <s v="EPW"/>
    <n v="0"/>
    <n v="58"/>
    <n v="696"/>
    <n v="100"/>
    <s v="D210"/>
    <n v="2120"/>
    <s v="ELEC"/>
    <n v="1000"/>
    <s v="P21047"/>
  </r>
  <r>
    <d v="2020-10-18T00:00:00"/>
    <n v="811136373"/>
    <x v="107"/>
    <n v="2120"/>
    <s v="Temp"/>
    <s v="N"/>
    <s v="EPW"/>
    <n v="0"/>
    <n v="66.5"/>
    <n v="798"/>
    <n v="100"/>
    <s v="D210"/>
    <n v="2120"/>
    <s v="ELEC"/>
    <n v="1000"/>
    <s v="P21047"/>
  </r>
  <r>
    <d v="2020-10-18T00:00:00"/>
    <n v="811136374"/>
    <x v="108"/>
    <n v="2120"/>
    <s v="Temp"/>
    <s v="N"/>
    <s v="EPW"/>
    <n v="0"/>
    <n v="66.5"/>
    <n v="798"/>
    <n v="100"/>
    <s v="D210"/>
    <n v="2120"/>
    <s v="ELEC"/>
    <n v="1000"/>
    <s v="P21047"/>
  </r>
  <r>
    <d v="2020-10-18T00:00:00"/>
    <n v="811136375"/>
    <x v="109"/>
    <n v="2120"/>
    <s v="Temp"/>
    <s v="N"/>
    <s v="EPW"/>
    <n v="0"/>
    <n v="67"/>
    <n v="804"/>
    <n v="100"/>
    <s v="D210"/>
    <n v="2120"/>
    <s v="ELEC"/>
    <n v="1000"/>
    <s v="P21047"/>
  </r>
  <r>
    <d v="2020-10-18T00:00:00"/>
    <n v="811136376"/>
    <x v="110"/>
    <n v="2120"/>
    <s v="Temp"/>
    <s v="N"/>
    <s v="EPW"/>
    <n v="0"/>
    <n v="69.75"/>
    <n v="837"/>
    <n v="100"/>
    <s v="D210"/>
    <n v="2120"/>
    <s v="ELEC"/>
    <n v="1000"/>
    <s v="P21047"/>
  </r>
  <r>
    <d v="2020-10-18T00:00:00"/>
    <n v="811136377"/>
    <x v="111"/>
    <n v="2120"/>
    <s v="Temp"/>
    <s v="N"/>
    <s v="EPS"/>
    <n v="0"/>
    <n v="49.25"/>
    <n v="615.63"/>
    <n v="100"/>
    <s v="D210"/>
    <n v="2120"/>
    <s v="ELEC"/>
    <n v="1000"/>
    <s v="P21047"/>
  </r>
  <r>
    <d v="2020-10-18T00:00:00"/>
    <n v="811136378"/>
    <x v="112"/>
    <n v="2120"/>
    <s v="Temp"/>
    <s v="N"/>
    <s v="EPW"/>
    <n v="0"/>
    <n v="56.5"/>
    <n v="678"/>
    <n v="100"/>
    <s v="D210"/>
    <n v="2120"/>
    <s v="ELEC"/>
    <n v="1000"/>
    <s v="P2104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17" firstHeaderRow="1" firstDataRow="1" firstDataCol="1"/>
  <pivotFields count="16">
    <pivotField numFmtId="14" showAll="0"/>
    <pivotField showAll="0"/>
    <pivotField axis="axisRow" showAll="0">
      <items count="114">
        <item x="30"/>
        <item x="75"/>
        <item x="5"/>
        <item x="58"/>
        <item x="54"/>
        <item x="78"/>
        <item x="72"/>
        <item x="52"/>
        <item x="42"/>
        <item x="68"/>
        <item x="62"/>
        <item x="12"/>
        <item x="64"/>
        <item x="23"/>
        <item x="67"/>
        <item x="2"/>
        <item x="15"/>
        <item x="51"/>
        <item x="91"/>
        <item x="92"/>
        <item x="34"/>
        <item x="90"/>
        <item x="28"/>
        <item x="8"/>
        <item x="50"/>
        <item x="84"/>
        <item x="105"/>
        <item x="21"/>
        <item x="60"/>
        <item x="3"/>
        <item x="0"/>
        <item x="48"/>
        <item x="70"/>
        <item x="66"/>
        <item x="9"/>
        <item x="11"/>
        <item x="7"/>
        <item x="20"/>
        <item x="83"/>
        <item x="101"/>
        <item x="104"/>
        <item x="107"/>
        <item x="109"/>
        <item x="110"/>
        <item x="26"/>
        <item x="61"/>
        <item x="29"/>
        <item x="99"/>
        <item x="40"/>
        <item x="13"/>
        <item x="88"/>
        <item x="16"/>
        <item x="97"/>
        <item x="80"/>
        <item x="63"/>
        <item x="33"/>
        <item x="39"/>
        <item x="57"/>
        <item x="37"/>
        <item x="96"/>
        <item x="87"/>
        <item x="44"/>
        <item x="53"/>
        <item x="27"/>
        <item x="43"/>
        <item x="22"/>
        <item x="76"/>
        <item x="95"/>
        <item x="69"/>
        <item x="38"/>
        <item x="47"/>
        <item x="74"/>
        <item x="71"/>
        <item x="77"/>
        <item x="10"/>
        <item x="49"/>
        <item x="14"/>
        <item x="73"/>
        <item x="17"/>
        <item x="18"/>
        <item x="36"/>
        <item x="46"/>
        <item x="93"/>
        <item x="94"/>
        <item x="6"/>
        <item x="65"/>
        <item x="55"/>
        <item x="1"/>
        <item x="111"/>
        <item x="25"/>
        <item x="32"/>
        <item x="108"/>
        <item x="79"/>
        <item x="112"/>
        <item x="19"/>
        <item x="89"/>
        <item x="86"/>
        <item x="85"/>
        <item x="100"/>
        <item x="4"/>
        <item x="59"/>
        <item x="31"/>
        <item x="81"/>
        <item x="98"/>
        <item x="45"/>
        <item x="102"/>
        <item x="103"/>
        <item x="56"/>
        <item x="41"/>
        <item x="24"/>
        <item x="35"/>
        <item x="106"/>
        <item x="82"/>
        <item t="default"/>
      </items>
    </pivotField>
    <pivotField showAll="0"/>
    <pivotField showAll="0"/>
    <pivotField showAll="0"/>
    <pivotField showAll="0"/>
    <pivotField numFmtId="4" showAll="0"/>
    <pivotField numFmtId="4" showAll="0"/>
    <pivotField dataField="1" numFmtId="4"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1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 t="grand">
      <x/>
    </i>
  </rowItems>
  <colItems count="1">
    <i/>
  </colItems>
  <dataFields count="1">
    <dataField name="Sum of Earnings" fld="9" baseField="2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63"/>
  <sheetViews>
    <sheetView showGridLines="0" tabSelected="1" zoomScale="80" zoomScaleNormal="80" zoomScaleSheetLayoutView="80" workbookViewId="0">
      <selection activeCell="G24" sqref="G24"/>
    </sheetView>
  </sheetViews>
  <sheetFormatPr defaultColWidth="9.140625" defaultRowHeight="12" x14ac:dyDescent="0.2"/>
  <cols>
    <col min="1" max="1" width="9.85546875" style="46" customWidth="1"/>
    <col min="2" max="2" width="9.7109375" style="46" customWidth="1"/>
    <col min="3" max="3" width="10.28515625" style="46" customWidth="1"/>
    <col min="4" max="4" width="6.5703125" style="46" customWidth="1"/>
    <col min="5" max="5" width="9.5703125" style="46" customWidth="1"/>
    <col min="6" max="6" width="9.7109375" style="46" customWidth="1"/>
    <col min="7" max="7" width="9.85546875" style="46" customWidth="1"/>
    <col min="8" max="8" width="8.7109375" style="46" bestFit="1" customWidth="1"/>
    <col min="9" max="9" width="10.140625" style="46" customWidth="1"/>
    <col min="10" max="10" width="9.7109375" style="46" customWidth="1"/>
    <col min="11" max="11" width="10" style="46" customWidth="1"/>
    <col min="12" max="12" width="9.7109375" style="46" customWidth="1"/>
    <col min="13" max="13" width="10" style="46" customWidth="1"/>
    <col min="14" max="14" width="10.85546875" style="46" customWidth="1"/>
    <col min="15" max="15" width="9.7109375" style="46" customWidth="1"/>
    <col min="16" max="16" width="13.5703125" style="46" customWidth="1"/>
    <col min="17" max="18" width="15.5703125" style="46" bestFit="1" customWidth="1"/>
    <col min="19" max="19" width="1.28515625" style="46" customWidth="1"/>
    <col min="20" max="20" width="5.28515625" style="46" bestFit="1" customWidth="1"/>
    <col min="21" max="21" width="5.42578125" style="47" bestFit="1" customWidth="1"/>
    <col min="22" max="22" width="5.5703125" style="46" customWidth="1"/>
    <col min="23" max="16384" width="9.140625" style="46"/>
  </cols>
  <sheetData>
    <row r="1" spans="1:21" x14ac:dyDescent="0.2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5"/>
    </row>
    <row r="2" spans="1:21" ht="15.75" x14ac:dyDescent="0.25">
      <c r="A2" s="48"/>
      <c r="B2" s="49"/>
      <c r="C2" s="49"/>
      <c r="D2" s="49"/>
      <c r="E2" s="50" t="s">
        <v>187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51"/>
    </row>
    <row r="3" spans="1:21" ht="17.25" customHeight="1" x14ac:dyDescent="0.25">
      <c r="A3" s="48"/>
      <c r="B3" s="49"/>
      <c r="C3" s="49"/>
      <c r="D3" s="49"/>
      <c r="E3" s="50" t="s">
        <v>188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1"/>
    </row>
    <row r="4" spans="1:21" ht="3.75" customHeight="1" x14ac:dyDescent="0.2">
      <c r="A4" s="48"/>
      <c r="B4" s="49"/>
      <c r="C4" s="49"/>
      <c r="D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51"/>
    </row>
    <row r="5" spans="1:21" ht="15.75" x14ac:dyDescent="0.25">
      <c r="A5" s="48"/>
      <c r="B5" s="49"/>
      <c r="C5" s="49"/>
      <c r="D5" s="49"/>
      <c r="E5" s="52" t="s">
        <v>189</v>
      </c>
      <c r="F5" s="53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51"/>
    </row>
    <row r="6" spans="1:21" ht="15.75" x14ac:dyDescent="0.25">
      <c r="A6" s="48"/>
      <c r="B6" s="49"/>
      <c r="C6" s="49"/>
      <c r="D6" s="49"/>
      <c r="E6" s="52" t="s">
        <v>190</v>
      </c>
      <c r="F6" s="53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51"/>
    </row>
    <row r="7" spans="1:21" ht="15.75" x14ac:dyDescent="0.25">
      <c r="A7" s="48"/>
      <c r="B7" s="49"/>
      <c r="C7" s="49"/>
      <c r="D7" s="49"/>
      <c r="E7" s="52" t="s">
        <v>191</v>
      </c>
      <c r="F7" s="53" t="s">
        <v>192</v>
      </c>
      <c r="G7" s="54" t="s">
        <v>193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51"/>
    </row>
    <row r="8" spans="1:21" x14ac:dyDescent="0.2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51"/>
    </row>
    <row r="9" spans="1:21" ht="4.5" customHeight="1" x14ac:dyDescent="0.2">
      <c r="A9" s="48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55"/>
      <c r="R9" s="55"/>
      <c r="S9" s="56"/>
    </row>
    <row r="10" spans="1:21" ht="23.25" x14ac:dyDescent="0.35">
      <c r="A10" s="57" t="s">
        <v>194</v>
      </c>
      <c r="B10" s="55" t="s">
        <v>195</v>
      </c>
      <c r="C10" s="55"/>
      <c r="D10" s="55"/>
      <c r="E10" s="55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51"/>
    </row>
    <row r="11" spans="1:21" s="49" customFormat="1" ht="24" customHeight="1" x14ac:dyDescent="0.2">
      <c r="A11" s="48"/>
      <c r="B11" s="158" t="s">
        <v>196</v>
      </c>
      <c r="C11" s="158"/>
      <c r="D11" s="158"/>
      <c r="E11" s="58" t="s">
        <v>197</v>
      </c>
      <c r="F11" s="59"/>
      <c r="G11" s="159" t="s">
        <v>198</v>
      </c>
      <c r="H11" s="160"/>
      <c r="I11" s="161" t="s">
        <v>199</v>
      </c>
      <c r="J11" s="161"/>
      <c r="K11" s="161"/>
      <c r="L11" s="161"/>
      <c r="M11" s="161"/>
      <c r="N11" s="161"/>
      <c r="P11" s="60"/>
      <c r="Q11" s="61"/>
      <c r="R11" s="62"/>
      <c r="S11" s="51"/>
      <c r="U11" s="63"/>
    </row>
    <row r="12" spans="1:21" s="49" customFormat="1" ht="18" customHeight="1" x14ac:dyDescent="0.2">
      <c r="A12" s="48"/>
      <c r="B12" s="162" t="s">
        <v>200</v>
      </c>
      <c r="C12" s="162"/>
      <c r="D12" s="162"/>
      <c r="E12" s="64" t="s">
        <v>17</v>
      </c>
      <c r="F12" s="65"/>
      <c r="G12" s="163" t="s">
        <v>290</v>
      </c>
      <c r="H12" s="164"/>
      <c r="I12" s="165" t="s">
        <v>291</v>
      </c>
      <c r="J12" s="166"/>
      <c r="K12" s="166"/>
      <c r="L12" s="166"/>
      <c r="M12" s="166"/>
      <c r="N12" s="164"/>
      <c r="P12" s="66"/>
      <c r="Q12" s="67"/>
      <c r="R12" s="68"/>
      <c r="S12" s="51"/>
      <c r="U12" s="63"/>
    </row>
    <row r="13" spans="1:21" s="49" customFormat="1" ht="6" customHeight="1" x14ac:dyDescent="0.2">
      <c r="A13" s="48"/>
      <c r="B13" s="69"/>
      <c r="C13" s="69"/>
      <c r="D13" s="69"/>
      <c r="E13" s="70"/>
      <c r="F13" s="69"/>
      <c r="G13" s="69"/>
      <c r="H13" s="71"/>
      <c r="I13" s="72"/>
      <c r="J13" s="72"/>
      <c r="K13" s="72"/>
      <c r="L13" s="72"/>
      <c r="N13" s="73"/>
      <c r="O13" s="73"/>
      <c r="P13" s="66"/>
      <c r="Q13" s="67"/>
      <c r="R13" s="68"/>
      <c r="S13" s="51"/>
      <c r="U13" s="63"/>
    </row>
    <row r="14" spans="1:21" s="88" customFormat="1" ht="47.25" customHeight="1" x14ac:dyDescent="0.2">
      <c r="A14" s="74" t="s">
        <v>201</v>
      </c>
      <c r="B14" s="75" t="s">
        <v>202</v>
      </c>
      <c r="C14" s="75" t="s">
        <v>203</v>
      </c>
      <c r="D14" s="76" t="s">
        <v>10</v>
      </c>
      <c r="E14" s="77" t="s">
        <v>204</v>
      </c>
      <c r="F14" s="78" t="s">
        <v>136</v>
      </c>
      <c r="G14" s="76" t="s">
        <v>137</v>
      </c>
      <c r="H14" s="79" t="s">
        <v>205</v>
      </c>
      <c r="I14" s="76" t="s">
        <v>206</v>
      </c>
      <c r="J14" s="80" t="s">
        <v>207</v>
      </c>
      <c r="K14" s="75" t="s">
        <v>208</v>
      </c>
      <c r="L14" s="81" t="s">
        <v>177</v>
      </c>
      <c r="M14" s="82" t="s">
        <v>209</v>
      </c>
      <c r="N14" s="81" t="s">
        <v>210</v>
      </c>
      <c r="O14" s="83" t="s">
        <v>211</v>
      </c>
      <c r="P14" s="84" t="s">
        <v>212</v>
      </c>
      <c r="Q14" s="85" t="s">
        <v>213</v>
      </c>
      <c r="R14" s="86" t="s">
        <v>214</v>
      </c>
      <c r="S14" s="87"/>
      <c r="U14" s="89"/>
    </row>
    <row r="15" spans="1:21" s="88" customFormat="1" ht="47.25" customHeight="1" x14ac:dyDescent="0.2">
      <c r="A15" s="90" t="s">
        <v>215</v>
      </c>
      <c r="B15" s="91" t="s">
        <v>216</v>
      </c>
      <c r="C15" s="92" t="s">
        <v>217</v>
      </c>
      <c r="D15" s="91" t="s">
        <v>218</v>
      </c>
      <c r="E15" s="91" t="s">
        <v>219</v>
      </c>
      <c r="F15" s="92" t="s">
        <v>220</v>
      </c>
      <c r="G15" s="92" t="s">
        <v>221</v>
      </c>
      <c r="H15" s="91" t="s">
        <v>222</v>
      </c>
      <c r="I15" s="92" t="s">
        <v>223</v>
      </c>
      <c r="J15" s="92" t="s">
        <v>224</v>
      </c>
      <c r="K15" s="93" t="s">
        <v>225</v>
      </c>
      <c r="L15" s="93" t="s">
        <v>225</v>
      </c>
      <c r="M15" s="94" t="s">
        <v>226</v>
      </c>
      <c r="N15" s="94" t="s">
        <v>227</v>
      </c>
      <c r="O15" s="94" t="s">
        <v>228</v>
      </c>
      <c r="P15" s="95"/>
      <c r="Q15" s="95"/>
      <c r="R15" s="95"/>
      <c r="S15" s="87"/>
      <c r="U15" s="89"/>
    </row>
    <row r="16" spans="1:21" x14ac:dyDescent="0.2">
      <c r="A16" s="96" t="s">
        <v>229</v>
      </c>
      <c r="B16" s="97" t="s">
        <v>230</v>
      </c>
      <c r="C16" s="97" t="s">
        <v>231</v>
      </c>
      <c r="D16" s="98" t="s">
        <v>232</v>
      </c>
      <c r="E16" s="98"/>
      <c r="F16" s="99" t="s">
        <v>17</v>
      </c>
      <c r="G16" s="99" t="s">
        <v>292</v>
      </c>
      <c r="H16" s="98"/>
      <c r="I16" s="99" t="s">
        <v>18</v>
      </c>
      <c r="J16" s="98"/>
      <c r="K16" s="99"/>
      <c r="L16" s="98" t="s">
        <v>243</v>
      </c>
      <c r="M16" s="100"/>
      <c r="N16" s="101"/>
      <c r="O16" s="100"/>
      <c r="P16" s="102" t="s">
        <v>233</v>
      </c>
      <c r="Q16" s="103">
        <v>136713.63</v>
      </c>
      <c r="R16" s="104"/>
      <c r="S16" s="51"/>
      <c r="T16" s="105"/>
      <c r="U16" s="70"/>
    </row>
    <row r="17" spans="1:21" x14ac:dyDescent="0.2">
      <c r="A17" s="96" t="s">
        <v>234</v>
      </c>
      <c r="B17" s="97"/>
      <c r="C17" s="97"/>
      <c r="D17" s="98"/>
      <c r="E17" s="98"/>
      <c r="F17" s="99"/>
      <c r="G17" s="99"/>
      <c r="H17" s="98" t="s">
        <v>235</v>
      </c>
      <c r="I17" s="99"/>
      <c r="J17" s="98" t="s">
        <v>236</v>
      </c>
      <c r="K17" s="99"/>
      <c r="L17" s="98"/>
      <c r="M17" s="100" t="s">
        <v>184</v>
      </c>
      <c r="N17" s="101" t="s">
        <v>237</v>
      </c>
      <c r="O17" s="100" t="s">
        <v>238</v>
      </c>
      <c r="P17" s="95"/>
      <c r="Q17" s="106"/>
      <c r="R17" s="95"/>
      <c r="S17" s="51"/>
      <c r="T17" s="105"/>
      <c r="U17" s="70"/>
    </row>
    <row r="18" spans="1:21" x14ac:dyDescent="0.2">
      <c r="A18" s="107" t="s">
        <v>239</v>
      </c>
      <c r="B18" s="108" t="s">
        <v>230</v>
      </c>
      <c r="C18" s="108" t="s">
        <v>231</v>
      </c>
      <c r="D18" s="109" t="s">
        <v>240</v>
      </c>
      <c r="E18" s="109"/>
      <c r="F18" s="110" t="s">
        <v>17</v>
      </c>
      <c r="G18" s="110" t="s">
        <v>292</v>
      </c>
      <c r="H18" s="109"/>
      <c r="I18" s="110" t="s">
        <v>18</v>
      </c>
      <c r="J18" s="109"/>
      <c r="K18" s="110"/>
      <c r="L18" s="109" t="s">
        <v>243</v>
      </c>
      <c r="M18" s="109"/>
      <c r="N18" s="111"/>
      <c r="O18" s="109"/>
      <c r="P18" s="112" t="s">
        <v>183</v>
      </c>
      <c r="Q18" s="113"/>
      <c r="R18" s="114">
        <v>136713.63</v>
      </c>
      <c r="S18" s="51"/>
      <c r="T18" s="105"/>
      <c r="U18" s="70"/>
    </row>
    <row r="19" spans="1:21" x14ac:dyDescent="0.2">
      <c r="A19" s="107" t="s">
        <v>241</v>
      </c>
      <c r="B19" s="108"/>
      <c r="C19" s="108"/>
      <c r="D19" s="109"/>
      <c r="E19" s="109"/>
      <c r="F19" s="110"/>
      <c r="G19" s="110"/>
      <c r="H19" s="109"/>
      <c r="I19" s="110"/>
      <c r="J19" s="109"/>
      <c r="K19" s="110"/>
      <c r="L19" s="109"/>
      <c r="M19" s="109"/>
      <c r="N19" s="111"/>
      <c r="O19" s="109"/>
      <c r="P19" s="95"/>
      <c r="Q19" s="106"/>
      <c r="R19" s="95"/>
      <c r="S19" s="51"/>
      <c r="T19" s="105"/>
      <c r="U19" s="70"/>
    </row>
    <row r="20" spans="1:21" x14ac:dyDescent="0.2">
      <c r="A20" s="96" t="s">
        <v>242</v>
      </c>
      <c r="B20" s="97" t="s">
        <v>230</v>
      </c>
      <c r="C20" s="97" t="s">
        <v>231</v>
      </c>
      <c r="D20" s="98" t="s">
        <v>232</v>
      </c>
      <c r="E20" s="98"/>
      <c r="F20" s="99" t="s">
        <v>17</v>
      </c>
      <c r="G20" s="99" t="s">
        <v>293</v>
      </c>
      <c r="H20" s="98"/>
      <c r="I20" s="99" t="s">
        <v>18</v>
      </c>
      <c r="J20" s="98"/>
      <c r="K20" s="99"/>
      <c r="L20" s="98" t="s">
        <v>294</v>
      </c>
      <c r="M20" s="100"/>
      <c r="N20" s="101"/>
      <c r="O20" s="100"/>
      <c r="P20" s="102" t="s">
        <v>233</v>
      </c>
      <c r="Q20" s="115">
        <v>176706.1</v>
      </c>
      <c r="R20" s="104"/>
      <c r="S20" s="51"/>
      <c r="T20" s="105"/>
      <c r="U20" s="70"/>
    </row>
    <row r="21" spans="1:21" x14ac:dyDescent="0.2">
      <c r="A21" s="96" t="s">
        <v>244</v>
      </c>
      <c r="B21" s="97"/>
      <c r="C21" s="97"/>
      <c r="D21" s="98"/>
      <c r="E21" s="98"/>
      <c r="F21" s="99"/>
      <c r="G21" s="99"/>
      <c r="H21" s="98" t="s">
        <v>235</v>
      </c>
      <c r="I21" s="99"/>
      <c r="J21" s="98" t="s">
        <v>236</v>
      </c>
      <c r="K21" s="99"/>
      <c r="L21" s="98"/>
      <c r="M21" s="100" t="s">
        <v>184</v>
      </c>
      <c r="N21" s="101" t="s">
        <v>237</v>
      </c>
      <c r="O21" s="100" t="s">
        <v>238</v>
      </c>
      <c r="P21" s="95"/>
      <c r="Q21" s="106"/>
      <c r="R21" s="95"/>
      <c r="S21" s="51"/>
      <c r="T21" s="105"/>
      <c r="U21" s="70"/>
    </row>
    <row r="22" spans="1:21" x14ac:dyDescent="0.2">
      <c r="A22" s="107" t="s">
        <v>245</v>
      </c>
      <c r="B22" s="108" t="s">
        <v>230</v>
      </c>
      <c r="C22" s="108" t="s">
        <v>231</v>
      </c>
      <c r="D22" s="109" t="s">
        <v>240</v>
      </c>
      <c r="E22" s="109"/>
      <c r="F22" s="110" t="s">
        <v>17</v>
      </c>
      <c r="G22" s="110" t="s">
        <v>293</v>
      </c>
      <c r="H22" s="109"/>
      <c r="I22" s="110" t="s">
        <v>18</v>
      </c>
      <c r="J22" s="109"/>
      <c r="K22" s="110"/>
      <c r="L22" s="109" t="s">
        <v>294</v>
      </c>
      <c r="M22" s="109"/>
      <c r="N22" s="111"/>
      <c r="O22" s="109"/>
      <c r="P22" s="112" t="s">
        <v>183</v>
      </c>
      <c r="Q22" s="113"/>
      <c r="R22" s="114">
        <v>176706.1</v>
      </c>
      <c r="S22" s="51"/>
      <c r="T22" s="105"/>
      <c r="U22" s="70"/>
    </row>
    <row r="23" spans="1:21" x14ac:dyDescent="0.2">
      <c r="A23" s="107" t="s">
        <v>246</v>
      </c>
      <c r="B23" s="108"/>
      <c r="C23" s="108"/>
      <c r="D23" s="109"/>
      <c r="E23" s="109"/>
      <c r="F23" s="110"/>
      <c r="G23" s="110"/>
      <c r="H23" s="109"/>
      <c r="I23" s="110"/>
      <c r="J23" s="109"/>
      <c r="K23" s="110"/>
      <c r="L23" s="109"/>
      <c r="M23" s="109"/>
      <c r="N23" s="111"/>
      <c r="O23" s="109"/>
      <c r="P23" s="95"/>
      <c r="Q23" s="106"/>
      <c r="R23" s="95"/>
      <c r="S23" s="51"/>
      <c r="T23" s="105"/>
      <c r="U23" s="70"/>
    </row>
    <row r="24" spans="1:21" x14ac:dyDescent="0.2">
      <c r="A24" s="96" t="s">
        <v>247</v>
      </c>
      <c r="B24" s="97" t="s">
        <v>230</v>
      </c>
      <c r="C24" s="97" t="s">
        <v>256</v>
      </c>
      <c r="D24" s="98" t="s">
        <v>240</v>
      </c>
      <c r="E24" s="98"/>
      <c r="F24" s="99"/>
      <c r="G24" s="99"/>
      <c r="H24" s="98"/>
      <c r="I24" s="99"/>
      <c r="J24" s="98"/>
      <c r="K24" s="99" t="s">
        <v>233</v>
      </c>
      <c r="L24" s="98"/>
      <c r="M24" s="100"/>
      <c r="N24" s="101"/>
      <c r="O24" s="100"/>
      <c r="P24" s="102"/>
      <c r="Q24" s="103">
        <v>313419.73</v>
      </c>
      <c r="R24" s="104"/>
      <c r="S24" s="51"/>
      <c r="T24" s="105"/>
      <c r="U24" s="70"/>
    </row>
    <row r="25" spans="1:21" x14ac:dyDescent="0.2">
      <c r="A25" s="96" t="s">
        <v>248</v>
      </c>
      <c r="B25" s="97"/>
      <c r="C25" s="97"/>
      <c r="D25" s="98"/>
      <c r="E25" s="98"/>
      <c r="F25" s="99"/>
      <c r="G25" s="99"/>
      <c r="H25" s="98"/>
      <c r="I25" s="99"/>
      <c r="J25" s="98"/>
      <c r="K25" s="99"/>
      <c r="L25" s="98"/>
      <c r="M25" s="100"/>
      <c r="N25" s="101"/>
      <c r="O25" s="100"/>
      <c r="P25" s="95"/>
      <c r="Q25" s="116"/>
      <c r="R25" s="95"/>
      <c r="S25" s="51"/>
      <c r="T25" s="105"/>
      <c r="U25" s="70"/>
    </row>
    <row r="26" spans="1:21" x14ac:dyDescent="0.2">
      <c r="A26" s="107" t="s">
        <v>249</v>
      </c>
      <c r="B26" s="108" t="s">
        <v>230</v>
      </c>
      <c r="C26" s="108" t="s">
        <v>256</v>
      </c>
      <c r="D26" s="109" t="s">
        <v>232</v>
      </c>
      <c r="E26" s="109"/>
      <c r="F26" s="110"/>
      <c r="G26" s="110"/>
      <c r="H26" s="109"/>
      <c r="I26" s="110"/>
      <c r="J26" s="109"/>
      <c r="K26" s="110" t="s">
        <v>233</v>
      </c>
      <c r="L26" s="109"/>
      <c r="M26" s="109"/>
      <c r="N26" s="111"/>
      <c r="O26" s="109"/>
      <c r="P26" s="112"/>
      <c r="Q26" s="117"/>
      <c r="R26" s="114">
        <v>313419.73</v>
      </c>
      <c r="S26" s="51"/>
      <c r="T26" s="105"/>
      <c r="U26" s="70"/>
    </row>
    <row r="27" spans="1:21" x14ac:dyDescent="0.2">
      <c r="A27" s="107" t="s">
        <v>250</v>
      </c>
      <c r="B27" s="108"/>
      <c r="C27" s="108"/>
      <c r="D27" s="109"/>
      <c r="E27" s="109"/>
      <c r="F27" s="110"/>
      <c r="G27" s="110"/>
      <c r="H27" s="109"/>
      <c r="I27" s="110"/>
      <c r="J27" s="109"/>
      <c r="K27" s="110"/>
      <c r="L27" s="109"/>
      <c r="M27" s="109"/>
      <c r="N27" s="111"/>
      <c r="O27" s="109"/>
      <c r="P27" s="95"/>
      <c r="Q27" s="116"/>
      <c r="R27" s="95"/>
      <c r="S27" s="51"/>
      <c r="T27" s="105"/>
      <c r="U27" s="70"/>
    </row>
    <row r="28" spans="1:21" x14ac:dyDescent="0.2">
      <c r="A28" s="96" t="s">
        <v>251</v>
      </c>
      <c r="B28" s="97"/>
      <c r="C28" s="97"/>
      <c r="D28" s="98"/>
      <c r="E28" s="98"/>
      <c r="F28" s="99"/>
      <c r="G28" s="99"/>
      <c r="H28" s="98"/>
      <c r="I28" s="99"/>
      <c r="J28" s="98"/>
      <c r="K28" s="99"/>
      <c r="L28" s="98"/>
      <c r="M28" s="100"/>
      <c r="N28" s="101"/>
      <c r="O28" s="100"/>
      <c r="P28" s="102"/>
      <c r="Q28" s="103"/>
      <c r="R28" s="104"/>
      <c r="S28" s="51"/>
      <c r="T28" s="105"/>
      <c r="U28" s="70"/>
    </row>
    <row r="29" spans="1:21" x14ac:dyDescent="0.2">
      <c r="A29" s="96" t="s">
        <v>252</v>
      </c>
      <c r="B29" s="97"/>
      <c r="C29" s="97"/>
      <c r="D29" s="98"/>
      <c r="E29" s="98"/>
      <c r="F29" s="99"/>
      <c r="G29" s="99"/>
      <c r="H29" s="98"/>
      <c r="I29" s="99"/>
      <c r="J29" s="98"/>
      <c r="K29" s="99"/>
      <c r="L29" s="98"/>
      <c r="M29" s="100"/>
      <c r="N29" s="101"/>
      <c r="O29" s="100"/>
      <c r="P29" s="95"/>
      <c r="Q29" s="116"/>
      <c r="R29" s="95"/>
      <c r="S29" s="51"/>
      <c r="T29" s="105"/>
      <c r="U29" s="70"/>
    </row>
    <row r="30" spans="1:21" x14ac:dyDescent="0.2">
      <c r="A30" s="107" t="s">
        <v>253</v>
      </c>
      <c r="B30" s="108"/>
      <c r="C30" s="108"/>
      <c r="D30" s="109"/>
      <c r="E30" s="109"/>
      <c r="F30" s="110"/>
      <c r="G30" s="110"/>
      <c r="H30" s="109"/>
      <c r="I30" s="110"/>
      <c r="J30" s="109"/>
      <c r="K30" s="110"/>
      <c r="L30" s="109"/>
      <c r="M30" s="109"/>
      <c r="N30" s="111"/>
      <c r="O30" s="109"/>
      <c r="P30" s="112"/>
      <c r="Q30" s="117"/>
      <c r="R30" s="114"/>
      <c r="S30" s="51"/>
      <c r="T30" s="105"/>
      <c r="U30" s="70"/>
    </row>
    <row r="31" spans="1:21" x14ac:dyDescent="0.2">
      <c r="A31" s="107" t="s">
        <v>254</v>
      </c>
      <c r="B31" s="108"/>
      <c r="C31" s="108"/>
      <c r="D31" s="109"/>
      <c r="E31" s="109"/>
      <c r="F31" s="110"/>
      <c r="G31" s="110"/>
      <c r="H31" s="109"/>
      <c r="I31" s="110"/>
      <c r="J31" s="109"/>
      <c r="K31" s="110"/>
      <c r="L31" s="109"/>
      <c r="M31" s="109"/>
      <c r="N31" s="111"/>
      <c r="O31" s="109"/>
      <c r="P31" s="95"/>
      <c r="Q31" s="116"/>
      <c r="R31" s="95"/>
      <c r="S31" s="51"/>
      <c r="T31" s="105"/>
      <c r="U31" s="70"/>
    </row>
    <row r="32" spans="1:21" x14ac:dyDescent="0.2">
      <c r="A32" s="96" t="s">
        <v>255</v>
      </c>
      <c r="B32" s="97"/>
      <c r="C32" s="97"/>
      <c r="D32" s="98"/>
      <c r="E32" s="98"/>
      <c r="F32" s="99"/>
      <c r="G32" s="99"/>
      <c r="H32" s="98"/>
      <c r="I32" s="99"/>
      <c r="J32" s="98"/>
      <c r="K32" s="99"/>
      <c r="L32" s="98"/>
      <c r="M32" s="100"/>
      <c r="N32" s="101"/>
      <c r="O32" s="100"/>
      <c r="P32" s="102"/>
      <c r="Q32" s="103"/>
      <c r="R32" s="104"/>
      <c r="S32" s="51"/>
      <c r="T32" s="105"/>
      <c r="U32" s="70"/>
    </row>
    <row r="33" spans="1:28" x14ac:dyDescent="0.2">
      <c r="A33" s="96" t="s">
        <v>257</v>
      </c>
      <c r="B33" s="97"/>
      <c r="C33" s="97"/>
      <c r="D33" s="98"/>
      <c r="E33" s="98"/>
      <c r="F33" s="99"/>
      <c r="G33" s="99"/>
      <c r="H33" s="98"/>
      <c r="I33" s="99"/>
      <c r="J33" s="98"/>
      <c r="K33" s="99"/>
      <c r="L33" s="98"/>
      <c r="M33" s="100"/>
      <c r="N33" s="101"/>
      <c r="O33" s="100"/>
      <c r="P33" s="95"/>
      <c r="Q33" s="116"/>
      <c r="R33" s="95"/>
      <c r="S33" s="51"/>
      <c r="T33" s="105"/>
      <c r="U33" s="70"/>
    </row>
    <row r="34" spans="1:28" x14ac:dyDescent="0.2">
      <c r="A34" s="107" t="s">
        <v>258</v>
      </c>
      <c r="B34" s="108"/>
      <c r="C34" s="108"/>
      <c r="D34" s="109"/>
      <c r="E34" s="109"/>
      <c r="F34" s="110"/>
      <c r="G34" s="110"/>
      <c r="H34" s="109"/>
      <c r="I34" s="110"/>
      <c r="J34" s="109"/>
      <c r="K34" s="110"/>
      <c r="L34" s="109"/>
      <c r="M34" s="109"/>
      <c r="N34" s="111"/>
      <c r="O34" s="109"/>
      <c r="P34" s="112"/>
      <c r="Q34" s="117"/>
      <c r="R34" s="114"/>
      <c r="S34" s="51"/>
      <c r="T34" s="105"/>
      <c r="U34" s="70"/>
    </row>
    <row r="35" spans="1:28" x14ac:dyDescent="0.2">
      <c r="A35" s="107" t="s">
        <v>259</v>
      </c>
      <c r="B35" s="108"/>
      <c r="C35" s="108"/>
      <c r="D35" s="109"/>
      <c r="E35" s="109"/>
      <c r="F35" s="110"/>
      <c r="G35" s="110"/>
      <c r="H35" s="109"/>
      <c r="I35" s="110"/>
      <c r="J35" s="109"/>
      <c r="K35" s="110"/>
      <c r="L35" s="109"/>
      <c r="M35" s="109"/>
      <c r="N35" s="111"/>
      <c r="O35" s="109"/>
      <c r="P35" s="95"/>
      <c r="Q35" s="116"/>
      <c r="R35" s="95"/>
      <c r="S35" s="51"/>
      <c r="T35" s="105"/>
      <c r="U35" s="70"/>
    </row>
    <row r="36" spans="1:28" x14ac:dyDescent="0.2">
      <c r="A36" s="96" t="s">
        <v>260</v>
      </c>
      <c r="B36" s="97"/>
      <c r="C36" s="97"/>
      <c r="D36" s="98"/>
      <c r="E36" s="98"/>
      <c r="F36" s="99"/>
      <c r="G36" s="99"/>
      <c r="H36" s="98"/>
      <c r="I36" s="99"/>
      <c r="J36" s="98"/>
      <c r="K36" s="99"/>
      <c r="L36" s="98"/>
      <c r="M36" s="100"/>
      <c r="N36" s="101"/>
      <c r="O36" s="100"/>
      <c r="P36" s="102"/>
      <c r="Q36" s="103"/>
      <c r="R36" s="104"/>
      <c r="S36" s="51"/>
      <c r="T36" s="105"/>
      <c r="U36" s="70"/>
      <c r="AB36" s="46" t="s">
        <v>261</v>
      </c>
    </row>
    <row r="37" spans="1:28" x14ac:dyDescent="0.2">
      <c r="A37" s="96" t="s">
        <v>262</v>
      </c>
      <c r="B37" s="97"/>
      <c r="C37" s="97"/>
      <c r="D37" s="98"/>
      <c r="E37" s="98"/>
      <c r="F37" s="99"/>
      <c r="G37" s="99"/>
      <c r="H37" s="98"/>
      <c r="I37" s="99"/>
      <c r="J37" s="98"/>
      <c r="K37" s="99"/>
      <c r="L37" s="98"/>
      <c r="M37" s="100"/>
      <c r="N37" s="101"/>
      <c r="O37" s="100"/>
      <c r="P37" s="95"/>
      <c r="Q37" s="116"/>
      <c r="R37" s="95"/>
      <c r="S37" s="51"/>
      <c r="T37" s="105"/>
      <c r="U37" s="70"/>
    </row>
    <row r="38" spans="1:28" x14ac:dyDescent="0.2">
      <c r="A38" s="107" t="s">
        <v>263</v>
      </c>
      <c r="B38" s="108"/>
      <c r="C38" s="108"/>
      <c r="D38" s="109"/>
      <c r="E38" s="109"/>
      <c r="F38" s="110"/>
      <c r="G38" s="110"/>
      <c r="H38" s="109"/>
      <c r="I38" s="110"/>
      <c r="J38" s="109"/>
      <c r="K38" s="110"/>
      <c r="L38" s="109"/>
      <c r="M38" s="109"/>
      <c r="N38" s="111"/>
      <c r="O38" s="109"/>
      <c r="P38" s="112"/>
      <c r="Q38" s="117"/>
      <c r="R38" s="114"/>
      <c r="S38" s="51"/>
      <c r="T38" s="105"/>
      <c r="U38" s="70"/>
    </row>
    <row r="39" spans="1:28" x14ac:dyDescent="0.2">
      <c r="A39" s="107" t="s">
        <v>264</v>
      </c>
      <c r="B39" s="108"/>
      <c r="C39" s="108"/>
      <c r="D39" s="109"/>
      <c r="E39" s="109"/>
      <c r="F39" s="110"/>
      <c r="G39" s="110"/>
      <c r="H39" s="109"/>
      <c r="I39" s="110"/>
      <c r="J39" s="109"/>
      <c r="K39" s="110"/>
      <c r="L39" s="109"/>
      <c r="M39" s="109"/>
      <c r="N39" s="111"/>
      <c r="O39" s="109"/>
      <c r="P39" s="95"/>
      <c r="Q39" s="116"/>
      <c r="R39" s="95"/>
      <c r="S39" s="51"/>
      <c r="T39" s="105"/>
      <c r="U39" s="70"/>
    </row>
    <row r="40" spans="1:28" x14ac:dyDescent="0.2">
      <c r="A40" s="96" t="s">
        <v>265</v>
      </c>
      <c r="B40" s="97"/>
      <c r="C40" s="97"/>
      <c r="D40" s="98"/>
      <c r="E40" s="98"/>
      <c r="F40" s="99"/>
      <c r="G40" s="99"/>
      <c r="H40" s="98"/>
      <c r="I40" s="99"/>
      <c r="J40" s="98"/>
      <c r="K40" s="99"/>
      <c r="L40" s="98"/>
      <c r="M40" s="100"/>
      <c r="N40" s="101"/>
      <c r="O40" s="100"/>
      <c r="P40" s="102"/>
      <c r="Q40" s="103"/>
      <c r="R40" s="104"/>
      <c r="S40" s="51"/>
      <c r="T40" s="105"/>
      <c r="U40" s="70"/>
    </row>
    <row r="41" spans="1:28" x14ac:dyDescent="0.2">
      <c r="A41" s="96" t="s">
        <v>266</v>
      </c>
      <c r="B41" s="97"/>
      <c r="C41" s="97"/>
      <c r="D41" s="98"/>
      <c r="E41" s="98"/>
      <c r="F41" s="99"/>
      <c r="G41" s="99"/>
      <c r="H41" s="98"/>
      <c r="I41" s="99"/>
      <c r="J41" s="98"/>
      <c r="K41" s="99"/>
      <c r="L41" s="98"/>
      <c r="M41" s="100"/>
      <c r="N41" s="101"/>
      <c r="O41" s="100"/>
      <c r="P41" s="95"/>
      <c r="Q41" s="116"/>
      <c r="R41" s="95"/>
      <c r="S41" s="51"/>
      <c r="T41" s="105"/>
      <c r="U41" s="70"/>
    </row>
    <row r="42" spans="1:28" x14ac:dyDescent="0.2">
      <c r="A42" s="107" t="s">
        <v>267</v>
      </c>
      <c r="B42" s="108"/>
      <c r="C42" s="108"/>
      <c r="D42" s="109"/>
      <c r="E42" s="109"/>
      <c r="F42" s="110"/>
      <c r="G42" s="110"/>
      <c r="H42" s="109"/>
      <c r="I42" s="110"/>
      <c r="J42" s="109"/>
      <c r="K42" s="110"/>
      <c r="L42" s="109"/>
      <c r="M42" s="109"/>
      <c r="N42" s="111"/>
      <c r="O42" s="109"/>
      <c r="P42" s="112"/>
      <c r="Q42" s="117"/>
      <c r="R42" s="114"/>
      <c r="S42" s="51"/>
      <c r="T42" s="105"/>
      <c r="U42" s="70"/>
    </row>
    <row r="43" spans="1:28" x14ac:dyDescent="0.2">
      <c r="A43" s="107" t="s">
        <v>268</v>
      </c>
      <c r="B43" s="108"/>
      <c r="C43" s="108"/>
      <c r="D43" s="109"/>
      <c r="E43" s="109"/>
      <c r="F43" s="110"/>
      <c r="G43" s="110"/>
      <c r="H43" s="109"/>
      <c r="I43" s="110"/>
      <c r="J43" s="109"/>
      <c r="K43" s="110"/>
      <c r="L43" s="109"/>
      <c r="M43" s="109"/>
      <c r="N43" s="111"/>
      <c r="O43" s="109"/>
      <c r="P43" s="95"/>
      <c r="Q43" s="116"/>
      <c r="R43" s="95"/>
      <c r="S43" s="51"/>
      <c r="T43" s="105"/>
      <c r="U43" s="70"/>
    </row>
    <row r="44" spans="1:28" x14ac:dyDescent="0.2">
      <c r="A44" s="96" t="s">
        <v>269</v>
      </c>
      <c r="B44" s="97"/>
      <c r="C44" s="97"/>
      <c r="D44" s="98"/>
      <c r="E44" s="98"/>
      <c r="F44" s="99"/>
      <c r="G44" s="99"/>
      <c r="H44" s="98"/>
      <c r="I44" s="99"/>
      <c r="J44" s="98"/>
      <c r="K44" s="99"/>
      <c r="L44" s="98"/>
      <c r="M44" s="100"/>
      <c r="N44" s="101"/>
      <c r="O44" s="100"/>
      <c r="P44" s="102"/>
      <c r="Q44" s="103"/>
      <c r="R44" s="104"/>
      <c r="S44" s="51"/>
      <c r="T44" s="105"/>
      <c r="U44" s="70"/>
    </row>
    <row r="45" spans="1:28" x14ac:dyDescent="0.2">
      <c r="A45" s="96" t="s">
        <v>270</v>
      </c>
      <c r="B45" s="97"/>
      <c r="C45" s="97"/>
      <c r="D45" s="98"/>
      <c r="E45" s="98"/>
      <c r="F45" s="99"/>
      <c r="G45" s="99"/>
      <c r="H45" s="98"/>
      <c r="I45" s="99"/>
      <c r="J45" s="98"/>
      <c r="K45" s="99"/>
      <c r="L45" s="98"/>
      <c r="M45" s="100"/>
      <c r="N45" s="101"/>
      <c r="O45" s="100"/>
      <c r="P45" s="95"/>
      <c r="Q45" s="116"/>
      <c r="R45" s="95"/>
      <c r="S45" s="51"/>
      <c r="T45" s="105"/>
      <c r="U45" s="70"/>
    </row>
    <row r="46" spans="1:28" x14ac:dyDescent="0.2">
      <c r="A46" s="107" t="s">
        <v>271</v>
      </c>
      <c r="B46" s="108"/>
      <c r="C46" s="108"/>
      <c r="D46" s="109"/>
      <c r="E46" s="109"/>
      <c r="F46" s="110"/>
      <c r="G46" s="110"/>
      <c r="H46" s="109"/>
      <c r="I46" s="110"/>
      <c r="J46" s="109"/>
      <c r="K46" s="110"/>
      <c r="L46" s="109"/>
      <c r="M46" s="109"/>
      <c r="N46" s="111"/>
      <c r="O46" s="109"/>
      <c r="P46" s="112"/>
      <c r="Q46" s="117"/>
      <c r="R46" s="114"/>
      <c r="S46" s="51"/>
      <c r="T46" s="105"/>
      <c r="U46" s="70"/>
    </row>
    <row r="47" spans="1:28" x14ac:dyDescent="0.2">
      <c r="A47" s="107" t="s">
        <v>272</v>
      </c>
      <c r="B47" s="108"/>
      <c r="C47" s="108"/>
      <c r="D47" s="109"/>
      <c r="E47" s="109"/>
      <c r="F47" s="110"/>
      <c r="G47" s="110"/>
      <c r="H47" s="109"/>
      <c r="I47" s="110"/>
      <c r="J47" s="109"/>
      <c r="K47" s="110"/>
      <c r="L47" s="109"/>
      <c r="M47" s="109"/>
      <c r="N47" s="111"/>
      <c r="O47" s="109"/>
      <c r="P47" s="95"/>
      <c r="Q47" s="116"/>
      <c r="R47" s="95"/>
      <c r="S47" s="51"/>
      <c r="T47" s="105"/>
      <c r="U47" s="70"/>
    </row>
    <row r="48" spans="1:28" x14ac:dyDescent="0.2">
      <c r="A48" s="96" t="s">
        <v>273</v>
      </c>
      <c r="B48" s="97"/>
      <c r="C48" s="97"/>
      <c r="D48" s="98"/>
      <c r="E48" s="98"/>
      <c r="F48" s="99"/>
      <c r="G48" s="99"/>
      <c r="H48" s="98"/>
      <c r="I48" s="99"/>
      <c r="J48" s="98"/>
      <c r="K48" s="99"/>
      <c r="L48" s="98"/>
      <c r="M48" s="100"/>
      <c r="N48" s="101"/>
      <c r="O48" s="100"/>
      <c r="P48" s="102"/>
      <c r="Q48" s="103"/>
      <c r="R48" s="104"/>
      <c r="S48" s="51"/>
      <c r="T48" s="105"/>
      <c r="U48" s="70"/>
    </row>
    <row r="49" spans="1:21" x14ac:dyDescent="0.2">
      <c r="A49" s="96" t="s">
        <v>274</v>
      </c>
      <c r="B49" s="97"/>
      <c r="C49" s="97"/>
      <c r="D49" s="98"/>
      <c r="E49" s="98"/>
      <c r="F49" s="99"/>
      <c r="G49" s="99"/>
      <c r="H49" s="98"/>
      <c r="I49" s="99"/>
      <c r="J49" s="98"/>
      <c r="K49" s="99"/>
      <c r="L49" s="98"/>
      <c r="M49" s="100"/>
      <c r="N49" s="101"/>
      <c r="O49" s="100"/>
      <c r="P49" s="95"/>
      <c r="Q49" s="116"/>
      <c r="R49" s="95"/>
      <c r="S49" s="51"/>
      <c r="T49" s="105"/>
      <c r="U49" s="70"/>
    </row>
    <row r="50" spans="1:21" x14ac:dyDescent="0.2">
      <c r="A50" s="107" t="s">
        <v>275</v>
      </c>
      <c r="B50" s="108"/>
      <c r="C50" s="108"/>
      <c r="D50" s="109"/>
      <c r="E50" s="109"/>
      <c r="F50" s="110"/>
      <c r="G50" s="110"/>
      <c r="H50" s="109"/>
      <c r="I50" s="110"/>
      <c r="J50" s="109"/>
      <c r="K50" s="110"/>
      <c r="L50" s="109"/>
      <c r="M50" s="109"/>
      <c r="N50" s="111"/>
      <c r="O50" s="109"/>
      <c r="P50" s="112"/>
      <c r="Q50" s="117"/>
      <c r="R50" s="114"/>
      <c r="S50" s="51"/>
      <c r="T50" s="105"/>
      <c r="U50" s="70"/>
    </row>
    <row r="51" spans="1:21" x14ac:dyDescent="0.2">
      <c r="A51" s="107" t="s">
        <v>276</v>
      </c>
      <c r="B51" s="108"/>
      <c r="C51" s="108"/>
      <c r="D51" s="109"/>
      <c r="E51" s="109"/>
      <c r="F51" s="110"/>
      <c r="G51" s="110"/>
      <c r="H51" s="109"/>
      <c r="I51" s="110"/>
      <c r="J51" s="109"/>
      <c r="K51" s="110"/>
      <c r="L51" s="109"/>
      <c r="M51" s="109"/>
      <c r="N51" s="111"/>
      <c r="O51" s="109"/>
      <c r="P51" s="95"/>
      <c r="Q51" s="116"/>
      <c r="R51" s="95"/>
      <c r="S51" s="51"/>
      <c r="T51" s="105"/>
      <c r="U51" s="70"/>
    </row>
    <row r="52" spans="1:21" x14ac:dyDescent="0.2">
      <c r="A52" s="96" t="s">
        <v>277</v>
      </c>
      <c r="B52" s="97"/>
      <c r="C52" s="97"/>
      <c r="D52" s="98"/>
      <c r="E52" s="98"/>
      <c r="F52" s="99"/>
      <c r="G52" s="99"/>
      <c r="H52" s="98"/>
      <c r="I52" s="99"/>
      <c r="J52" s="98"/>
      <c r="K52" s="99"/>
      <c r="L52" s="98"/>
      <c r="M52" s="100"/>
      <c r="N52" s="101"/>
      <c r="O52" s="100"/>
      <c r="P52" s="102"/>
      <c r="Q52" s="103"/>
      <c r="R52" s="104"/>
      <c r="S52" s="51"/>
      <c r="T52" s="105"/>
      <c r="U52" s="70"/>
    </row>
    <row r="53" spans="1:21" x14ac:dyDescent="0.2">
      <c r="A53" s="96" t="s">
        <v>278</v>
      </c>
      <c r="B53" s="97"/>
      <c r="C53" s="97"/>
      <c r="D53" s="98"/>
      <c r="E53" s="98"/>
      <c r="F53" s="99"/>
      <c r="G53" s="99"/>
      <c r="H53" s="98"/>
      <c r="I53" s="99"/>
      <c r="J53" s="98"/>
      <c r="K53" s="99"/>
      <c r="L53" s="98"/>
      <c r="M53" s="100"/>
      <c r="N53" s="101"/>
      <c r="O53" s="100"/>
      <c r="P53" s="95"/>
      <c r="Q53" s="118"/>
      <c r="R53" s="95"/>
      <c r="S53" s="51"/>
      <c r="T53" s="105"/>
      <c r="U53" s="70"/>
    </row>
    <row r="54" spans="1:21" x14ac:dyDescent="0.2">
      <c r="A54" s="107" t="s">
        <v>279</v>
      </c>
      <c r="B54" s="108"/>
      <c r="C54" s="108"/>
      <c r="D54" s="109"/>
      <c r="E54" s="109"/>
      <c r="F54" s="110"/>
      <c r="G54" s="110"/>
      <c r="H54" s="109"/>
      <c r="I54" s="110"/>
      <c r="J54" s="109"/>
      <c r="K54" s="110"/>
      <c r="L54" s="109"/>
      <c r="M54" s="109"/>
      <c r="N54" s="111"/>
      <c r="O54" s="109"/>
      <c r="P54" s="112"/>
      <c r="Q54" s="119"/>
      <c r="R54" s="114"/>
      <c r="S54" s="51"/>
      <c r="T54" s="105"/>
      <c r="U54" s="70"/>
    </row>
    <row r="55" spans="1:21" x14ac:dyDescent="0.2">
      <c r="A55" s="107" t="s">
        <v>280</v>
      </c>
      <c r="B55" s="108"/>
      <c r="C55" s="108"/>
      <c r="D55" s="109"/>
      <c r="E55" s="109"/>
      <c r="F55" s="110"/>
      <c r="G55" s="110"/>
      <c r="H55" s="109"/>
      <c r="I55" s="110"/>
      <c r="J55" s="109"/>
      <c r="K55" s="110"/>
      <c r="L55" s="109"/>
      <c r="M55" s="109"/>
      <c r="N55" s="111"/>
      <c r="O55" s="109"/>
      <c r="P55" s="95"/>
      <c r="Q55" s="120"/>
      <c r="R55" s="95"/>
      <c r="S55" s="51"/>
      <c r="T55" s="105"/>
      <c r="U55" s="70"/>
    </row>
    <row r="56" spans="1:21" s="49" customFormat="1" x14ac:dyDescent="0.2">
      <c r="A56" s="121"/>
      <c r="D56" s="105"/>
      <c r="E56" s="105"/>
      <c r="F56" s="70"/>
      <c r="G56" s="70"/>
      <c r="H56" s="70"/>
      <c r="I56" s="70"/>
      <c r="J56" s="122"/>
      <c r="K56" s="70"/>
      <c r="L56" s="105"/>
      <c r="M56" s="105"/>
      <c r="N56" s="123"/>
      <c r="O56" s="124"/>
      <c r="P56" s="125"/>
      <c r="Q56" s="126">
        <f>SUM(Q16:Q55)</f>
        <v>626839.46</v>
      </c>
      <c r="R56" s="126">
        <f>SUM(R16:R55)</f>
        <v>626839.46</v>
      </c>
      <c r="S56" s="51"/>
      <c r="U56" s="63"/>
    </row>
    <row r="57" spans="1:21" s="49" customFormat="1" x14ac:dyDescent="0.2">
      <c r="A57" s="121"/>
      <c r="D57" s="105"/>
      <c r="E57" s="105"/>
      <c r="F57" s="70"/>
      <c r="G57" s="70"/>
      <c r="H57" s="70"/>
      <c r="I57" s="70"/>
      <c r="J57" s="122"/>
      <c r="K57" s="70"/>
      <c r="L57" s="105"/>
      <c r="M57" s="105"/>
      <c r="N57" s="123"/>
      <c r="O57" s="124"/>
      <c r="P57" s="125"/>
      <c r="Q57" s="125"/>
      <c r="R57" s="127"/>
      <c r="S57" s="51"/>
      <c r="U57" s="63"/>
    </row>
    <row r="58" spans="1:21" ht="17.25" customHeight="1" x14ac:dyDescent="0.2">
      <c r="A58" s="146" t="s">
        <v>281</v>
      </c>
      <c r="B58" s="147"/>
      <c r="C58" s="147"/>
      <c r="D58" s="147"/>
      <c r="E58" s="148"/>
      <c r="F58" s="149" t="s">
        <v>291</v>
      </c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25"/>
      <c r="R58" s="127"/>
      <c r="S58" s="51"/>
    </row>
    <row r="59" spans="1:21" x14ac:dyDescent="0.2">
      <c r="A59" s="128"/>
      <c r="B59" s="129"/>
      <c r="C59" s="129"/>
      <c r="D59" s="71"/>
      <c r="E59" s="71"/>
      <c r="F59" s="130"/>
      <c r="G59" s="54"/>
      <c r="H59" s="54"/>
      <c r="I59" s="54"/>
      <c r="J59" s="54"/>
      <c r="K59" s="54"/>
      <c r="L59" s="71"/>
      <c r="M59" s="71"/>
      <c r="N59" s="71"/>
      <c r="O59" s="71"/>
      <c r="P59" s="54"/>
      <c r="S59" s="131"/>
    </row>
    <row r="60" spans="1:21" ht="12.75" customHeight="1" x14ac:dyDescent="0.2">
      <c r="A60" s="150" t="s">
        <v>282</v>
      </c>
      <c r="B60" s="151"/>
      <c r="C60" s="152"/>
      <c r="D60" s="153" t="s">
        <v>283</v>
      </c>
      <c r="E60" s="154"/>
      <c r="F60" s="154"/>
      <c r="G60" s="154"/>
      <c r="H60" s="154"/>
      <c r="I60" s="154"/>
      <c r="J60" s="154"/>
      <c r="K60" s="155"/>
      <c r="L60" s="132" t="s">
        <v>284</v>
      </c>
      <c r="M60" s="133" t="s">
        <v>17</v>
      </c>
      <c r="N60" s="134" t="s">
        <v>285</v>
      </c>
      <c r="O60" s="156" t="s">
        <v>286</v>
      </c>
      <c r="P60" s="157"/>
      <c r="Q60" s="135"/>
      <c r="R60" s="136"/>
      <c r="S60" s="51"/>
    </row>
    <row r="61" spans="1:21" ht="15" x14ac:dyDescent="0.25">
      <c r="A61" s="150" t="s">
        <v>287</v>
      </c>
      <c r="B61" s="151"/>
      <c r="C61" s="152"/>
      <c r="D61" s="153" t="s">
        <v>288</v>
      </c>
      <c r="E61" s="154"/>
      <c r="F61" s="154"/>
      <c r="G61" s="154"/>
      <c r="H61" s="154"/>
      <c r="I61" s="154"/>
      <c r="J61" s="154"/>
      <c r="K61" s="155"/>
      <c r="L61" s="132" t="s">
        <v>284</v>
      </c>
      <c r="M61" s="133" t="s">
        <v>17</v>
      </c>
      <c r="N61" s="134" t="s">
        <v>285</v>
      </c>
      <c r="O61" s="156" t="s">
        <v>289</v>
      </c>
      <c r="P61" s="157"/>
      <c r="Q61" s="137"/>
      <c r="R61" s="138"/>
      <c r="S61" s="51"/>
    </row>
    <row r="62" spans="1:21" ht="3.75" customHeight="1" x14ac:dyDescent="0.2">
      <c r="A62" s="139"/>
      <c r="B62" s="140"/>
      <c r="C62" s="140"/>
      <c r="D62" s="140"/>
      <c r="E62" s="140"/>
      <c r="F62" s="141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2"/>
      <c r="S62" s="143"/>
    </row>
    <row r="63" spans="1:21" x14ac:dyDescent="0.2">
      <c r="A63" s="144"/>
      <c r="B63" s="145"/>
      <c r="C63" s="145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5"/>
    </row>
  </sheetData>
  <mergeCells count="14">
    <mergeCell ref="A61:C61"/>
    <mergeCell ref="D61:K61"/>
    <mergeCell ref="O61:P61"/>
    <mergeCell ref="B11:D11"/>
    <mergeCell ref="G11:H11"/>
    <mergeCell ref="I11:N11"/>
    <mergeCell ref="B12:D12"/>
    <mergeCell ref="G12:H12"/>
    <mergeCell ref="I12:N12"/>
    <mergeCell ref="A58:E58"/>
    <mergeCell ref="F58:P58"/>
    <mergeCell ref="A60:C60"/>
    <mergeCell ref="D60:K60"/>
    <mergeCell ref="O60:P60"/>
  </mergeCells>
  <printOptions horizontalCentered="1" verticalCentered="1"/>
  <pageMargins left="0.25" right="0.25" top="0.1" bottom="0" header="0" footer="0"/>
  <pageSetup scale="70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G4" sqref="G4"/>
    </sheetView>
  </sheetViews>
  <sheetFormatPr defaultRowHeight="15" x14ac:dyDescent="0.25"/>
  <cols>
    <col min="1" max="1" width="16.140625" bestFit="1" customWidth="1"/>
    <col min="2" max="2" width="12.5703125" bestFit="1" customWidth="1"/>
    <col min="3" max="3" width="28.85546875" bestFit="1" customWidth="1"/>
    <col min="4" max="4" width="7.42578125" bestFit="1" customWidth="1"/>
    <col min="5" max="5" width="6" bestFit="1" customWidth="1"/>
    <col min="6" max="6" width="9.28515625" bestFit="1" customWidth="1"/>
    <col min="7" max="7" width="16.7109375" customWidth="1"/>
  </cols>
  <sheetData>
    <row r="1" spans="1:7" s="39" customFormat="1" ht="15.75" x14ac:dyDescent="0.25">
      <c r="A1" s="39" t="s">
        <v>174</v>
      </c>
      <c r="B1" s="40" t="s">
        <v>175</v>
      </c>
      <c r="C1" s="39" t="s">
        <v>176</v>
      </c>
      <c r="D1" s="39" t="s">
        <v>177</v>
      </c>
      <c r="E1" s="41" t="s">
        <v>178</v>
      </c>
      <c r="F1" s="39" t="s">
        <v>179</v>
      </c>
      <c r="G1" s="39" t="s">
        <v>180</v>
      </c>
    </row>
    <row r="2" spans="1:7" x14ac:dyDescent="0.25">
      <c r="A2" t="s">
        <v>181</v>
      </c>
      <c r="B2" s="21">
        <v>176706.1</v>
      </c>
      <c r="C2" t="s">
        <v>182</v>
      </c>
      <c r="D2">
        <v>8127</v>
      </c>
      <c r="E2" s="42" t="s">
        <v>183</v>
      </c>
      <c r="F2" t="s">
        <v>184</v>
      </c>
      <c r="G2" t="s">
        <v>295</v>
      </c>
    </row>
    <row r="3" spans="1:7" x14ac:dyDescent="0.25">
      <c r="A3" t="s">
        <v>185</v>
      </c>
      <c r="B3" s="21">
        <v>136713.63</v>
      </c>
      <c r="C3" t="s">
        <v>186</v>
      </c>
      <c r="D3">
        <v>8120</v>
      </c>
      <c r="E3" s="42" t="s">
        <v>183</v>
      </c>
      <c r="F3" t="s">
        <v>184</v>
      </c>
      <c r="G3" t="s">
        <v>295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7"/>
  <sheetViews>
    <sheetView workbookViewId="0">
      <pane ySplit="3" topLeftCell="A112" activePane="bottomLeft" state="frozen"/>
      <selection pane="bottomLeft" activeCell="A11" sqref="A11"/>
    </sheetView>
  </sheetViews>
  <sheetFormatPr defaultRowHeight="15" x14ac:dyDescent="0.25"/>
  <cols>
    <col min="1" max="1" width="27.28515625" bestFit="1" customWidth="1"/>
    <col min="2" max="2" width="14.28515625" bestFit="1" customWidth="1"/>
  </cols>
  <sheetData>
    <row r="3" spans="1:2" x14ac:dyDescent="0.25">
      <c r="A3" s="3" t="s">
        <v>139</v>
      </c>
      <c r="B3" t="s">
        <v>141</v>
      </c>
    </row>
    <row r="4" spans="1:2" x14ac:dyDescent="0.25">
      <c r="A4" s="4" t="s">
        <v>52</v>
      </c>
      <c r="B4" s="1">
        <v>2405.6400000000003</v>
      </c>
    </row>
    <row r="5" spans="1:2" x14ac:dyDescent="0.25">
      <c r="A5" s="4" t="s">
        <v>98</v>
      </c>
      <c r="B5" s="1">
        <v>807</v>
      </c>
    </row>
    <row r="6" spans="1:2" x14ac:dyDescent="0.25">
      <c r="A6" s="4" t="s">
        <v>26</v>
      </c>
      <c r="B6" s="1">
        <v>2548.2600000000002</v>
      </c>
    </row>
    <row r="7" spans="1:2" x14ac:dyDescent="0.25">
      <c r="A7" s="4" t="s">
        <v>81</v>
      </c>
      <c r="B7" s="1">
        <v>696</v>
      </c>
    </row>
    <row r="8" spans="1:2" x14ac:dyDescent="0.25">
      <c r="A8" s="4" t="s">
        <v>77</v>
      </c>
      <c r="B8" s="1">
        <v>834</v>
      </c>
    </row>
    <row r="9" spans="1:2" x14ac:dyDescent="0.25">
      <c r="A9" s="4" t="s">
        <v>101</v>
      </c>
      <c r="B9" s="1">
        <v>834</v>
      </c>
    </row>
    <row r="10" spans="1:2" x14ac:dyDescent="0.25">
      <c r="A10" s="4" t="s">
        <v>95</v>
      </c>
      <c r="B10" s="1">
        <v>816</v>
      </c>
    </row>
    <row r="11" spans="1:2" x14ac:dyDescent="0.25">
      <c r="A11" s="4" t="s">
        <v>75</v>
      </c>
      <c r="B11" s="1">
        <v>53.13</v>
      </c>
    </row>
    <row r="12" spans="1:2" x14ac:dyDescent="0.25">
      <c r="A12" s="4" t="s">
        <v>65</v>
      </c>
      <c r="B12" s="1">
        <v>459</v>
      </c>
    </row>
    <row r="13" spans="1:2" x14ac:dyDescent="0.25">
      <c r="A13" s="4" t="s">
        <v>91</v>
      </c>
      <c r="B13" s="1">
        <v>929.5</v>
      </c>
    </row>
    <row r="14" spans="1:2" x14ac:dyDescent="0.25">
      <c r="A14" s="4" t="s">
        <v>85</v>
      </c>
      <c r="B14" s="1">
        <v>131.25</v>
      </c>
    </row>
    <row r="15" spans="1:2" x14ac:dyDescent="0.25">
      <c r="A15" s="4" t="s">
        <v>34</v>
      </c>
      <c r="B15" s="1">
        <v>2455.38</v>
      </c>
    </row>
    <row r="16" spans="1:2" x14ac:dyDescent="0.25">
      <c r="A16" s="4" t="s">
        <v>87</v>
      </c>
      <c r="B16" s="1">
        <v>903.5</v>
      </c>
    </row>
    <row r="17" spans="1:2" x14ac:dyDescent="0.25">
      <c r="A17" s="4" t="s">
        <v>45</v>
      </c>
      <c r="B17" s="1">
        <v>2329.08</v>
      </c>
    </row>
    <row r="18" spans="1:2" x14ac:dyDescent="0.25">
      <c r="A18" s="4" t="s">
        <v>90</v>
      </c>
      <c r="B18" s="1">
        <v>865.63</v>
      </c>
    </row>
    <row r="19" spans="1:2" x14ac:dyDescent="0.25">
      <c r="A19" s="4" t="s">
        <v>22</v>
      </c>
      <c r="B19" s="1">
        <v>2567.38</v>
      </c>
    </row>
    <row r="20" spans="1:2" x14ac:dyDescent="0.25">
      <c r="A20" s="4" t="s">
        <v>37</v>
      </c>
      <c r="B20" s="1">
        <v>3253.25</v>
      </c>
    </row>
    <row r="21" spans="1:2" x14ac:dyDescent="0.25">
      <c r="A21" s="4" t="s">
        <v>74</v>
      </c>
      <c r="B21" s="1">
        <v>849</v>
      </c>
    </row>
    <row r="22" spans="1:2" x14ac:dyDescent="0.25">
      <c r="A22" s="4" t="s">
        <v>114</v>
      </c>
      <c r="B22" s="1">
        <v>810</v>
      </c>
    </row>
    <row r="23" spans="1:2" x14ac:dyDescent="0.25">
      <c r="A23" s="4" t="s">
        <v>115</v>
      </c>
      <c r="B23" s="1">
        <v>1188.75</v>
      </c>
    </row>
    <row r="24" spans="1:2" x14ac:dyDescent="0.25">
      <c r="A24" s="4" t="s">
        <v>56</v>
      </c>
      <c r="B24" s="1">
        <v>1624.68</v>
      </c>
    </row>
    <row r="25" spans="1:2" x14ac:dyDescent="0.25">
      <c r="A25" s="4" t="s">
        <v>113</v>
      </c>
      <c r="B25" s="1">
        <v>822</v>
      </c>
    </row>
    <row r="26" spans="1:2" x14ac:dyDescent="0.25">
      <c r="A26" s="4" t="s">
        <v>50</v>
      </c>
      <c r="B26" s="1">
        <v>2420.0100000000002</v>
      </c>
    </row>
    <row r="27" spans="1:2" x14ac:dyDescent="0.25">
      <c r="A27" s="4" t="s">
        <v>30</v>
      </c>
      <c r="B27" s="1">
        <v>1936.09</v>
      </c>
    </row>
    <row r="28" spans="1:2" x14ac:dyDescent="0.25">
      <c r="A28" s="4" t="s">
        <v>73</v>
      </c>
      <c r="B28" s="1">
        <v>738</v>
      </c>
    </row>
    <row r="29" spans="1:2" x14ac:dyDescent="0.25">
      <c r="A29" s="4" t="s">
        <v>107</v>
      </c>
      <c r="B29" s="1">
        <v>871.88</v>
      </c>
    </row>
    <row r="30" spans="1:2" x14ac:dyDescent="0.25">
      <c r="A30" s="4" t="s">
        <v>128</v>
      </c>
      <c r="B30" s="1">
        <v>831</v>
      </c>
    </row>
    <row r="31" spans="1:2" x14ac:dyDescent="0.25">
      <c r="A31" s="4" t="s">
        <v>43</v>
      </c>
      <c r="B31" s="1">
        <v>2504.5</v>
      </c>
    </row>
    <row r="32" spans="1:2" x14ac:dyDescent="0.25">
      <c r="A32" s="4" t="s">
        <v>83</v>
      </c>
      <c r="B32" s="1">
        <v>903.13</v>
      </c>
    </row>
    <row r="33" spans="1:2" x14ac:dyDescent="0.25">
      <c r="A33" s="4" t="s">
        <v>23</v>
      </c>
      <c r="B33" s="1">
        <v>3690</v>
      </c>
    </row>
    <row r="34" spans="1:2" x14ac:dyDescent="0.25">
      <c r="A34" s="4" t="s">
        <v>13</v>
      </c>
      <c r="B34" s="1">
        <v>2707.38</v>
      </c>
    </row>
    <row r="35" spans="1:2" x14ac:dyDescent="0.25">
      <c r="A35" s="4" t="s">
        <v>71</v>
      </c>
      <c r="B35" s="1">
        <v>112.5</v>
      </c>
    </row>
    <row r="36" spans="1:2" x14ac:dyDescent="0.25">
      <c r="A36" s="4" t="s">
        <v>93</v>
      </c>
      <c r="B36" s="1">
        <v>1147.5</v>
      </c>
    </row>
    <row r="37" spans="1:2" x14ac:dyDescent="0.25">
      <c r="A37" s="4" t="s">
        <v>89</v>
      </c>
      <c r="B37" s="1">
        <v>843.75</v>
      </c>
    </row>
    <row r="38" spans="1:2" x14ac:dyDescent="0.25">
      <c r="A38" s="4" t="s">
        <v>31</v>
      </c>
      <c r="B38" s="1">
        <v>2223.0100000000002</v>
      </c>
    </row>
    <row r="39" spans="1:2" x14ac:dyDescent="0.25">
      <c r="A39" s="4" t="s">
        <v>33</v>
      </c>
      <c r="B39" s="1">
        <v>1397.28</v>
      </c>
    </row>
    <row r="40" spans="1:2" x14ac:dyDescent="0.25">
      <c r="A40" s="4" t="s">
        <v>29</v>
      </c>
      <c r="B40" s="1">
        <v>2361</v>
      </c>
    </row>
    <row r="41" spans="1:2" x14ac:dyDescent="0.25">
      <c r="A41" s="4" t="s">
        <v>42</v>
      </c>
      <c r="B41" s="1">
        <v>1745.64</v>
      </c>
    </row>
    <row r="42" spans="1:2" x14ac:dyDescent="0.25">
      <c r="A42" s="4" t="s">
        <v>106</v>
      </c>
      <c r="B42" s="1">
        <v>837.5</v>
      </c>
    </row>
    <row r="43" spans="1:2" x14ac:dyDescent="0.25">
      <c r="A43" s="4" t="s">
        <v>124</v>
      </c>
      <c r="B43" s="1">
        <v>795</v>
      </c>
    </row>
    <row r="44" spans="1:2" x14ac:dyDescent="0.25">
      <c r="A44" s="4" t="s">
        <v>127</v>
      </c>
      <c r="B44" s="1">
        <v>699</v>
      </c>
    </row>
    <row r="45" spans="1:2" x14ac:dyDescent="0.25">
      <c r="A45" s="4" t="s">
        <v>130</v>
      </c>
      <c r="B45" s="1">
        <v>798</v>
      </c>
    </row>
    <row r="46" spans="1:2" x14ac:dyDescent="0.25">
      <c r="A46" s="4" t="s">
        <v>132</v>
      </c>
      <c r="B46" s="1">
        <v>804</v>
      </c>
    </row>
    <row r="47" spans="1:2" x14ac:dyDescent="0.25">
      <c r="A47" s="4" t="s">
        <v>133</v>
      </c>
      <c r="B47" s="1">
        <v>837</v>
      </c>
    </row>
    <row r="48" spans="1:2" x14ac:dyDescent="0.25">
      <c r="A48" s="4" t="s">
        <v>48</v>
      </c>
      <c r="B48" s="1">
        <v>1615.2</v>
      </c>
    </row>
    <row r="49" spans="1:2" x14ac:dyDescent="0.25">
      <c r="A49" s="4" t="s">
        <v>84</v>
      </c>
      <c r="B49" s="1">
        <v>852</v>
      </c>
    </row>
    <row r="50" spans="1:2" x14ac:dyDescent="0.25">
      <c r="A50" s="4" t="s">
        <v>51</v>
      </c>
      <c r="B50" s="1">
        <v>2615.25</v>
      </c>
    </row>
    <row r="51" spans="1:2" x14ac:dyDescent="0.25">
      <c r="A51" s="4" t="s">
        <v>122</v>
      </c>
      <c r="B51" s="1">
        <v>849</v>
      </c>
    </row>
    <row r="52" spans="1:2" x14ac:dyDescent="0.25">
      <c r="A52" s="4" t="s">
        <v>62</v>
      </c>
      <c r="B52" s="1">
        <v>48</v>
      </c>
    </row>
    <row r="53" spans="1:2" x14ac:dyDescent="0.25">
      <c r="A53" s="4" t="s">
        <v>35</v>
      </c>
      <c r="B53" s="1">
        <v>1680</v>
      </c>
    </row>
    <row r="54" spans="1:2" x14ac:dyDescent="0.25">
      <c r="A54" s="4" t="s">
        <v>111</v>
      </c>
      <c r="B54" s="1">
        <v>1031.25</v>
      </c>
    </row>
    <row r="55" spans="1:2" x14ac:dyDescent="0.25">
      <c r="A55" s="4" t="s">
        <v>38</v>
      </c>
      <c r="B55" s="1">
        <v>2003.9699999999998</v>
      </c>
    </row>
    <row r="56" spans="1:2" x14ac:dyDescent="0.25">
      <c r="A56" s="4" t="s">
        <v>120</v>
      </c>
      <c r="B56" s="1">
        <v>807</v>
      </c>
    </row>
    <row r="57" spans="1:2" x14ac:dyDescent="0.25">
      <c r="A57" s="4" t="s">
        <v>103</v>
      </c>
      <c r="B57" s="1">
        <v>807</v>
      </c>
    </row>
    <row r="58" spans="1:2" x14ac:dyDescent="0.25">
      <c r="A58" s="4" t="s">
        <v>86</v>
      </c>
      <c r="B58" s="1">
        <v>237</v>
      </c>
    </row>
    <row r="59" spans="1:2" x14ac:dyDescent="0.25">
      <c r="A59" s="4" t="s">
        <v>55</v>
      </c>
      <c r="B59" s="1">
        <v>2569.88</v>
      </c>
    </row>
    <row r="60" spans="1:2" x14ac:dyDescent="0.25">
      <c r="A60" s="4" t="s">
        <v>61</v>
      </c>
      <c r="B60" s="1">
        <v>1646.64</v>
      </c>
    </row>
    <row r="61" spans="1:2" x14ac:dyDescent="0.25">
      <c r="A61" s="4" t="s">
        <v>80</v>
      </c>
      <c r="B61" s="1">
        <v>807</v>
      </c>
    </row>
    <row r="62" spans="1:2" x14ac:dyDescent="0.25">
      <c r="A62" s="4" t="s">
        <v>59</v>
      </c>
      <c r="B62" s="1">
        <v>1492.44</v>
      </c>
    </row>
    <row r="63" spans="1:2" x14ac:dyDescent="0.25">
      <c r="A63" s="4" t="s">
        <v>119</v>
      </c>
      <c r="B63" s="1">
        <v>825</v>
      </c>
    </row>
    <row r="64" spans="1:2" x14ac:dyDescent="0.25">
      <c r="A64" s="4" t="s">
        <v>110</v>
      </c>
      <c r="B64" s="1">
        <v>648</v>
      </c>
    </row>
    <row r="65" spans="1:2" x14ac:dyDescent="0.25">
      <c r="A65" s="4" t="s">
        <v>67</v>
      </c>
      <c r="B65" s="1">
        <v>1127.4000000000001</v>
      </c>
    </row>
    <row r="66" spans="1:2" x14ac:dyDescent="0.25">
      <c r="A66" s="4" t="s">
        <v>76</v>
      </c>
      <c r="B66" s="1">
        <v>807</v>
      </c>
    </row>
    <row r="67" spans="1:2" x14ac:dyDescent="0.25">
      <c r="A67" s="4" t="s">
        <v>49</v>
      </c>
      <c r="B67" s="1">
        <v>1518.6</v>
      </c>
    </row>
    <row r="68" spans="1:2" x14ac:dyDescent="0.25">
      <c r="A68" s="4" t="s">
        <v>66</v>
      </c>
      <c r="B68" s="1">
        <v>134.38</v>
      </c>
    </row>
    <row r="69" spans="1:2" x14ac:dyDescent="0.25">
      <c r="A69" s="4" t="s">
        <v>44</v>
      </c>
      <c r="B69" s="1">
        <v>2671.5</v>
      </c>
    </row>
    <row r="70" spans="1:2" x14ac:dyDescent="0.25">
      <c r="A70" s="4" t="s">
        <v>99</v>
      </c>
      <c r="B70" s="1">
        <v>348</v>
      </c>
    </row>
    <row r="71" spans="1:2" x14ac:dyDescent="0.25">
      <c r="A71" s="4" t="s">
        <v>118</v>
      </c>
      <c r="B71" s="1">
        <v>822</v>
      </c>
    </row>
    <row r="72" spans="1:2" x14ac:dyDescent="0.25">
      <c r="A72" s="4" t="s">
        <v>92</v>
      </c>
      <c r="B72" s="1">
        <v>810</v>
      </c>
    </row>
    <row r="73" spans="1:2" x14ac:dyDescent="0.25">
      <c r="A73" s="4" t="s">
        <v>60</v>
      </c>
      <c r="B73" s="1">
        <v>114</v>
      </c>
    </row>
    <row r="74" spans="1:2" x14ac:dyDescent="0.25">
      <c r="A74" s="4" t="s">
        <v>70</v>
      </c>
      <c r="B74" s="1">
        <v>1306.2</v>
      </c>
    </row>
    <row r="75" spans="1:2" x14ac:dyDescent="0.25">
      <c r="A75" s="4" t="s">
        <v>97</v>
      </c>
      <c r="B75" s="1">
        <v>852</v>
      </c>
    </row>
    <row r="76" spans="1:2" x14ac:dyDescent="0.25">
      <c r="A76" s="4" t="s">
        <v>94</v>
      </c>
      <c r="B76" s="1">
        <v>843.75</v>
      </c>
    </row>
    <row r="77" spans="1:2" x14ac:dyDescent="0.25">
      <c r="A77" s="4" t="s">
        <v>100</v>
      </c>
      <c r="B77" s="1">
        <v>831</v>
      </c>
    </row>
    <row r="78" spans="1:2" x14ac:dyDescent="0.25">
      <c r="A78" s="4" t="s">
        <v>32</v>
      </c>
      <c r="B78" s="1">
        <v>0</v>
      </c>
    </row>
    <row r="79" spans="1:2" x14ac:dyDescent="0.25">
      <c r="A79" s="4" t="s">
        <v>72</v>
      </c>
      <c r="B79" s="1">
        <v>1106.25</v>
      </c>
    </row>
    <row r="80" spans="1:2" x14ac:dyDescent="0.25">
      <c r="A80" s="4" t="s">
        <v>36</v>
      </c>
      <c r="B80" s="1">
        <v>3432.3</v>
      </c>
    </row>
    <row r="81" spans="1:2" x14ac:dyDescent="0.25">
      <c r="A81" s="4" t="s">
        <v>96</v>
      </c>
      <c r="B81" s="1">
        <v>874.25</v>
      </c>
    </row>
    <row r="82" spans="1:2" x14ac:dyDescent="0.25">
      <c r="A82" s="4" t="s">
        <v>39</v>
      </c>
      <c r="B82" s="1">
        <v>2159.1400000000003</v>
      </c>
    </row>
    <row r="83" spans="1:2" x14ac:dyDescent="0.25">
      <c r="A83" s="4" t="s">
        <v>40</v>
      </c>
      <c r="B83" s="1">
        <v>2294.7600000000002</v>
      </c>
    </row>
    <row r="84" spans="1:2" x14ac:dyDescent="0.25">
      <c r="A84" s="4" t="s">
        <v>58</v>
      </c>
      <c r="B84" s="1">
        <v>387.5</v>
      </c>
    </row>
    <row r="85" spans="1:2" x14ac:dyDescent="0.25">
      <c r="A85" s="4" t="s">
        <v>69</v>
      </c>
      <c r="B85" s="1">
        <v>2244</v>
      </c>
    </row>
    <row r="86" spans="1:2" x14ac:dyDescent="0.25">
      <c r="A86" s="4" t="s">
        <v>116</v>
      </c>
      <c r="B86" s="1">
        <v>834</v>
      </c>
    </row>
    <row r="87" spans="1:2" x14ac:dyDescent="0.25">
      <c r="A87" s="4" t="s">
        <v>117</v>
      </c>
      <c r="B87" s="1">
        <v>834</v>
      </c>
    </row>
    <row r="88" spans="1:2" x14ac:dyDescent="0.25">
      <c r="A88" s="4" t="s">
        <v>28</v>
      </c>
      <c r="B88" s="1">
        <v>1859</v>
      </c>
    </row>
    <row r="89" spans="1:2" x14ac:dyDescent="0.25">
      <c r="A89" s="4" t="s">
        <v>88</v>
      </c>
      <c r="B89" s="1">
        <v>480</v>
      </c>
    </row>
    <row r="90" spans="1:2" x14ac:dyDescent="0.25">
      <c r="A90" s="4" t="s">
        <v>78</v>
      </c>
      <c r="B90" s="1">
        <v>846.88</v>
      </c>
    </row>
    <row r="91" spans="1:2" x14ac:dyDescent="0.25">
      <c r="A91" s="4" t="s">
        <v>20</v>
      </c>
      <c r="B91" s="1">
        <v>2376</v>
      </c>
    </row>
    <row r="92" spans="1:2" x14ac:dyDescent="0.25">
      <c r="A92" s="4" t="s">
        <v>134</v>
      </c>
      <c r="B92" s="1">
        <v>615.63</v>
      </c>
    </row>
    <row r="93" spans="1:2" x14ac:dyDescent="0.25">
      <c r="A93" s="4" t="s">
        <v>47</v>
      </c>
      <c r="B93" s="1">
        <v>342</v>
      </c>
    </row>
    <row r="94" spans="1:2" x14ac:dyDescent="0.25">
      <c r="A94" s="4" t="s">
        <v>54</v>
      </c>
      <c r="B94" s="1">
        <v>920.28</v>
      </c>
    </row>
    <row r="95" spans="1:2" x14ac:dyDescent="0.25">
      <c r="A95" s="4" t="s">
        <v>131</v>
      </c>
      <c r="B95" s="1">
        <v>798</v>
      </c>
    </row>
    <row r="96" spans="1:2" x14ac:dyDescent="0.25">
      <c r="A96" s="4" t="s">
        <v>102</v>
      </c>
      <c r="B96" s="1">
        <v>837.5</v>
      </c>
    </row>
    <row r="97" spans="1:2" x14ac:dyDescent="0.25">
      <c r="A97" s="4" t="s">
        <v>135</v>
      </c>
      <c r="B97" s="1">
        <v>678</v>
      </c>
    </row>
    <row r="98" spans="1:2" x14ac:dyDescent="0.25">
      <c r="A98" s="4" t="s">
        <v>41</v>
      </c>
      <c r="B98" s="1">
        <v>2789.25</v>
      </c>
    </row>
    <row r="99" spans="1:2" x14ac:dyDescent="0.25">
      <c r="A99" s="4" t="s">
        <v>112</v>
      </c>
      <c r="B99" s="1">
        <v>831</v>
      </c>
    </row>
    <row r="100" spans="1:2" x14ac:dyDescent="0.25">
      <c r="A100" s="4" t="s">
        <v>109</v>
      </c>
      <c r="B100" s="1">
        <v>843</v>
      </c>
    </row>
    <row r="101" spans="1:2" x14ac:dyDescent="0.25">
      <c r="A101" s="4" t="s">
        <v>108</v>
      </c>
      <c r="B101" s="1">
        <v>777</v>
      </c>
    </row>
    <row r="102" spans="1:2" x14ac:dyDescent="0.25">
      <c r="A102" s="4" t="s">
        <v>123</v>
      </c>
      <c r="B102" s="1">
        <v>813</v>
      </c>
    </row>
    <row r="103" spans="1:2" x14ac:dyDescent="0.25">
      <c r="A103" s="4" t="s">
        <v>25</v>
      </c>
      <c r="B103" s="1">
        <v>2269.63</v>
      </c>
    </row>
    <row r="104" spans="1:2" x14ac:dyDescent="0.25">
      <c r="A104" s="4" t="s">
        <v>82</v>
      </c>
      <c r="B104" s="1">
        <v>893.75</v>
      </c>
    </row>
    <row r="105" spans="1:2" x14ac:dyDescent="0.25">
      <c r="A105" s="4" t="s">
        <v>53</v>
      </c>
      <c r="B105" s="1">
        <v>2419.1999999999998</v>
      </c>
    </row>
    <row r="106" spans="1:2" x14ac:dyDescent="0.25">
      <c r="A106" s="4" t="s">
        <v>104</v>
      </c>
      <c r="B106" s="1">
        <v>804</v>
      </c>
    </row>
    <row r="107" spans="1:2" x14ac:dyDescent="0.25">
      <c r="A107" s="4" t="s">
        <v>121</v>
      </c>
      <c r="B107" s="1">
        <v>852</v>
      </c>
    </row>
    <row r="108" spans="1:2" x14ac:dyDescent="0.25">
      <c r="A108" s="4" t="s">
        <v>68</v>
      </c>
      <c r="B108" s="1">
        <v>60</v>
      </c>
    </row>
    <row r="109" spans="1:2" x14ac:dyDescent="0.25">
      <c r="A109" s="4" t="s">
        <v>125</v>
      </c>
      <c r="B109" s="1">
        <v>651</v>
      </c>
    </row>
    <row r="110" spans="1:2" x14ac:dyDescent="0.25">
      <c r="A110" s="4" t="s">
        <v>126</v>
      </c>
      <c r="B110" s="1">
        <v>778.13</v>
      </c>
    </row>
    <row r="111" spans="1:2" x14ac:dyDescent="0.25">
      <c r="A111" s="4" t="s">
        <v>79</v>
      </c>
      <c r="B111" s="1">
        <v>837</v>
      </c>
    </row>
    <row r="112" spans="1:2" x14ac:dyDescent="0.25">
      <c r="A112" s="4" t="s">
        <v>64</v>
      </c>
      <c r="B112" s="1">
        <v>48</v>
      </c>
    </row>
    <row r="113" spans="1:2" x14ac:dyDescent="0.25">
      <c r="A113" s="4" t="s">
        <v>46</v>
      </c>
      <c r="B113" s="1">
        <v>1748.88</v>
      </c>
    </row>
    <row r="114" spans="1:2" x14ac:dyDescent="0.25">
      <c r="A114" s="4" t="s">
        <v>57</v>
      </c>
      <c r="B114" s="1">
        <v>1743.24</v>
      </c>
    </row>
    <row r="115" spans="1:2" x14ac:dyDescent="0.25">
      <c r="A115" s="4" t="s">
        <v>129</v>
      </c>
      <c r="B115" s="1">
        <v>696</v>
      </c>
    </row>
    <row r="116" spans="1:2" x14ac:dyDescent="0.25">
      <c r="A116" s="4" t="s">
        <v>105</v>
      </c>
      <c r="B116" s="1">
        <v>834</v>
      </c>
    </row>
    <row r="117" spans="1:2" x14ac:dyDescent="0.25">
      <c r="A117" s="4" t="s">
        <v>140</v>
      </c>
      <c r="B117" s="1">
        <v>136713.63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workbookViewId="0">
      <pane ySplit="1" topLeftCell="A140" activePane="bottomLeft" state="frozen"/>
      <selection pane="bottomLeft" activeCell="A6" sqref="A6"/>
    </sheetView>
  </sheetViews>
  <sheetFormatPr defaultRowHeight="15" x14ac:dyDescent="0.25"/>
  <cols>
    <col min="1" max="1" width="17.7109375" style="2" bestFit="1" customWidth="1"/>
    <col min="2" max="2" width="9.85546875" bestFit="1" customWidth="1"/>
    <col min="3" max="3" width="27.28515625" bestFit="1" customWidth="1"/>
    <col min="4" max="4" width="13.28515625" bestFit="1" customWidth="1"/>
    <col min="5" max="5" width="9.42578125" bestFit="1" customWidth="1"/>
    <col min="6" max="6" width="8.140625" bestFit="1" customWidth="1"/>
    <col min="7" max="7" width="12.42578125" bestFit="1" customWidth="1"/>
    <col min="8" max="8" width="10.5703125" style="1" bestFit="1" customWidth="1"/>
    <col min="9" max="9" width="6.85546875" style="1" bestFit="1" customWidth="1"/>
    <col min="10" max="10" width="7.85546875" style="1" bestFit="1" customWidth="1"/>
    <col min="11" max="11" width="5" bestFit="1" customWidth="1"/>
    <col min="12" max="12" width="5.140625" bestFit="1" customWidth="1"/>
    <col min="13" max="13" width="4.85546875" bestFit="1" customWidth="1"/>
    <col min="14" max="14" width="6.85546875" bestFit="1" customWidth="1"/>
    <col min="15" max="15" width="4.85546875" bestFit="1" customWidth="1"/>
    <col min="16" max="16" width="6.85546875" bestFit="1" customWidth="1"/>
  </cols>
  <sheetData>
    <row r="1" spans="1:16" x14ac:dyDescent="0.25">
      <c r="A1" s="2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8</v>
      </c>
      <c r="J1" s="1" t="s">
        <v>9</v>
      </c>
      <c r="K1" t="s">
        <v>10</v>
      </c>
      <c r="L1" t="s">
        <v>136</v>
      </c>
      <c r="M1" t="s">
        <v>137</v>
      </c>
      <c r="N1" t="s">
        <v>138</v>
      </c>
      <c r="O1" t="s">
        <v>11</v>
      </c>
      <c r="P1" t="s">
        <v>12</v>
      </c>
    </row>
    <row r="2" spans="1:16" x14ac:dyDescent="0.25">
      <c r="A2" s="2">
        <v>44024</v>
      </c>
      <c r="B2">
        <v>811033576</v>
      </c>
      <c r="C2" t="s">
        <v>13</v>
      </c>
      <c r="D2">
        <v>2120</v>
      </c>
      <c r="E2" t="s">
        <v>14</v>
      </c>
      <c r="F2" t="s">
        <v>15</v>
      </c>
      <c r="G2" t="s">
        <v>16</v>
      </c>
      <c r="H2" s="1">
        <v>0</v>
      </c>
      <c r="I2" s="1">
        <v>28.5</v>
      </c>
      <c r="J2" s="1">
        <v>356.25</v>
      </c>
      <c r="K2">
        <v>100</v>
      </c>
      <c r="L2" t="s">
        <v>17</v>
      </c>
      <c r="M2">
        <v>2120</v>
      </c>
      <c r="N2" t="s">
        <v>18</v>
      </c>
      <c r="O2">
        <v>1000</v>
      </c>
      <c r="P2" t="s">
        <v>19</v>
      </c>
    </row>
    <row r="3" spans="1:16" x14ac:dyDescent="0.25">
      <c r="A3" s="2">
        <v>44024</v>
      </c>
      <c r="B3">
        <v>811053578</v>
      </c>
      <c r="C3" t="s">
        <v>20</v>
      </c>
      <c r="D3">
        <v>2120</v>
      </c>
      <c r="E3" t="s">
        <v>14</v>
      </c>
      <c r="F3" t="s">
        <v>15</v>
      </c>
      <c r="G3" t="s">
        <v>21</v>
      </c>
      <c r="H3" s="1">
        <v>0</v>
      </c>
      <c r="I3" s="1">
        <v>28.25</v>
      </c>
      <c r="J3" s="1">
        <v>339</v>
      </c>
      <c r="K3">
        <v>100</v>
      </c>
      <c r="L3" t="s">
        <v>17</v>
      </c>
      <c r="M3">
        <v>2120</v>
      </c>
      <c r="N3" t="s">
        <v>18</v>
      </c>
      <c r="O3">
        <v>1000</v>
      </c>
      <c r="P3" t="s">
        <v>19</v>
      </c>
    </row>
    <row r="4" spans="1:16" x14ac:dyDescent="0.25">
      <c r="A4" s="2">
        <v>44024</v>
      </c>
      <c r="B4">
        <v>811056051</v>
      </c>
      <c r="C4" t="s">
        <v>22</v>
      </c>
      <c r="D4">
        <v>2120</v>
      </c>
      <c r="E4" t="s">
        <v>14</v>
      </c>
      <c r="F4" t="s">
        <v>15</v>
      </c>
      <c r="G4" t="s">
        <v>16</v>
      </c>
      <c r="H4" s="1">
        <v>0</v>
      </c>
      <c r="I4" s="1">
        <v>19.5</v>
      </c>
      <c r="J4" s="1">
        <v>243.75</v>
      </c>
      <c r="K4">
        <v>100</v>
      </c>
      <c r="L4" t="s">
        <v>17</v>
      </c>
      <c r="M4">
        <v>2120</v>
      </c>
      <c r="N4" t="s">
        <v>18</v>
      </c>
      <c r="O4">
        <v>1000</v>
      </c>
      <c r="P4" t="s">
        <v>19</v>
      </c>
    </row>
    <row r="5" spans="1:16" x14ac:dyDescent="0.25">
      <c r="A5" s="2">
        <v>44024</v>
      </c>
      <c r="B5">
        <v>811058551</v>
      </c>
      <c r="C5" t="s">
        <v>23</v>
      </c>
      <c r="D5">
        <v>2120</v>
      </c>
      <c r="E5" t="s">
        <v>14</v>
      </c>
      <c r="F5" t="s">
        <v>15</v>
      </c>
      <c r="G5" t="s">
        <v>24</v>
      </c>
      <c r="H5" s="1">
        <v>0</v>
      </c>
      <c r="I5" s="1">
        <v>40.75</v>
      </c>
      <c r="J5" s="1">
        <v>611.25</v>
      </c>
      <c r="K5">
        <v>100</v>
      </c>
      <c r="L5" t="s">
        <v>17</v>
      </c>
      <c r="M5">
        <v>2120</v>
      </c>
      <c r="N5" t="s">
        <v>18</v>
      </c>
      <c r="O5">
        <v>1000</v>
      </c>
      <c r="P5" t="s">
        <v>19</v>
      </c>
    </row>
    <row r="6" spans="1:16" x14ac:dyDescent="0.25">
      <c r="A6" s="2">
        <v>44024</v>
      </c>
      <c r="B6">
        <v>811059809</v>
      </c>
      <c r="C6" t="s">
        <v>25</v>
      </c>
      <c r="D6">
        <v>2120</v>
      </c>
      <c r="E6" t="s">
        <v>14</v>
      </c>
      <c r="F6" t="s">
        <v>15</v>
      </c>
      <c r="G6" t="s">
        <v>16</v>
      </c>
      <c r="H6" s="1">
        <v>0</v>
      </c>
      <c r="I6" s="1">
        <v>9</v>
      </c>
      <c r="J6" s="1">
        <v>112.5</v>
      </c>
      <c r="K6">
        <v>100</v>
      </c>
      <c r="L6" t="s">
        <v>17</v>
      </c>
      <c r="M6">
        <v>2120</v>
      </c>
      <c r="N6" t="s">
        <v>18</v>
      </c>
      <c r="O6">
        <v>1000</v>
      </c>
      <c r="P6" t="s">
        <v>19</v>
      </c>
    </row>
    <row r="7" spans="1:16" x14ac:dyDescent="0.25">
      <c r="A7" s="2">
        <v>44024</v>
      </c>
      <c r="B7">
        <v>811064751</v>
      </c>
      <c r="C7" t="s">
        <v>26</v>
      </c>
      <c r="D7">
        <v>2120</v>
      </c>
      <c r="E7" t="s">
        <v>14</v>
      </c>
      <c r="F7" t="s">
        <v>15</v>
      </c>
      <c r="G7" t="s">
        <v>27</v>
      </c>
      <c r="H7" s="1">
        <v>0</v>
      </c>
      <c r="I7" s="1">
        <v>10.25</v>
      </c>
      <c r="J7" s="1">
        <v>133.25</v>
      </c>
      <c r="K7">
        <v>100</v>
      </c>
      <c r="L7" t="s">
        <v>17</v>
      </c>
      <c r="M7">
        <v>2120</v>
      </c>
      <c r="N7" t="s">
        <v>18</v>
      </c>
      <c r="O7">
        <v>1000</v>
      </c>
      <c r="P7" t="s">
        <v>19</v>
      </c>
    </row>
    <row r="8" spans="1:16" x14ac:dyDescent="0.25">
      <c r="A8" s="2">
        <v>44024</v>
      </c>
      <c r="B8">
        <v>811066681</v>
      </c>
      <c r="C8" t="s">
        <v>28</v>
      </c>
      <c r="D8">
        <v>2120</v>
      </c>
      <c r="E8" t="s">
        <v>14</v>
      </c>
      <c r="F8" t="s">
        <v>15</v>
      </c>
      <c r="G8" t="s">
        <v>27</v>
      </c>
      <c r="H8" s="1">
        <v>0</v>
      </c>
      <c r="I8" s="1">
        <v>30.75</v>
      </c>
      <c r="J8" s="1">
        <v>399.75</v>
      </c>
      <c r="K8">
        <v>100</v>
      </c>
      <c r="L8" t="s">
        <v>17</v>
      </c>
      <c r="M8">
        <v>2120</v>
      </c>
      <c r="N8" t="s">
        <v>18</v>
      </c>
      <c r="O8">
        <v>1000</v>
      </c>
      <c r="P8" t="s">
        <v>19</v>
      </c>
    </row>
    <row r="9" spans="1:16" x14ac:dyDescent="0.25">
      <c r="A9" s="2">
        <v>44024</v>
      </c>
      <c r="B9">
        <v>811077564</v>
      </c>
      <c r="C9" t="s">
        <v>29</v>
      </c>
      <c r="D9">
        <v>2120</v>
      </c>
      <c r="E9" t="s">
        <v>14</v>
      </c>
      <c r="F9" t="s">
        <v>15</v>
      </c>
      <c r="G9" t="s">
        <v>21</v>
      </c>
      <c r="H9" s="1">
        <v>0</v>
      </c>
      <c r="I9" s="1">
        <v>19.25</v>
      </c>
      <c r="J9" s="1">
        <v>231</v>
      </c>
      <c r="K9">
        <v>100</v>
      </c>
      <c r="L9" t="s">
        <v>17</v>
      </c>
      <c r="M9">
        <v>2120</v>
      </c>
      <c r="N9" t="s">
        <v>18</v>
      </c>
      <c r="O9">
        <v>1000</v>
      </c>
      <c r="P9" t="s">
        <v>19</v>
      </c>
    </row>
    <row r="10" spans="1:16" x14ac:dyDescent="0.25">
      <c r="A10" s="2">
        <v>44024</v>
      </c>
      <c r="B10">
        <v>811078789</v>
      </c>
      <c r="C10" t="s">
        <v>30</v>
      </c>
      <c r="D10">
        <v>2120</v>
      </c>
      <c r="E10" t="s">
        <v>14</v>
      </c>
      <c r="F10" t="s">
        <v>15</v>
      </c>
      <c r="G10" t="s">
        <v>27</v>
      </c>
      <c r="H10" s="1">
        <v>0</v>
      </c>
      <c r="I10" s="1">
        <v>31.75</v>
      </c>
      <c r="J10" s="1">
        <v>412.75</v>
      </c>
      <c r="K10">
        <v>100</v>
      </c>
      <c r="L10" t="s">
        <v>17</v>
      </c>
      <c r="M10">
        <v>2120</v>
      </c>
      <c r="N10" t="s">
        <v>18</v>
      </c>
      <c r="O10">
        <v>1000</v>
      </c>
      <c r="P10" t="s">
        <v>19</v>
      </c>
    </row>
    <row r="11" spans="1:16" x14ac:dyDescent="0.25">
      <c r="A11" s="2">
        <v>44024</v>
      </c>
      <c r="B11">
        <v>811081146</v>
      </c>
      <c r="C11" t="s">
        <v>31</v>
      </c>
      <c r="D11">
        <v>2120</v>
      </c>
      <c r="E11" t="s">
        <v>14</v>
      </c>
      <c r="F11" t="s">
        <v>15</v>
      </c>
      <c r="G11" t="s">
        <v>16</v>
      </c>
      <c r="H11" s="1">
        <v>0</v>
      </c>
      <c r="I11" s="1">
        <v>27.75</v>
      </c>
      <c r="J11" s="1">
        <v>346.88</v>
      </c>
      <c r="K11">
        <v>100</v>
      </c>
      <c r="L11" t="s">
        <v>17</v>
      </c>
      <c r="M11">
        <v>2120</v>
      </c>
      <c r="N11" t="s">
        <v>18</v>
      </c>
      <c r="O11">
        <v>1000</v>
      </c>
      <c r="P11" t="s">
        <v>19</v>
      </c>
    </row>
    <row r="12" spans="1:16" x14ac:dyDescent="0.25">
      <c r="A12" s="2">
        <v>44024</v>
      </c>
      <c r="B12">
        <v>811090337</v>
      </c>
      <c r="C12" t="s">
        <v>32</v>
      </c>
      <c r="D12">
        <v>2120</v>
      </c>
      <c r="E12" t="s">
        <v>14</v>
      </c>
      <c r="F12" t="s">
        <v>15</v>
      </c>
      <c r="G12" t="s">
        <v>21</v>
      </c>
      <c r="H12" s="1">
        <v>0</v>
      </c>
      <c r="I12" s="1">
        <v>4.01</v>
      </c>
      <c r="J12" s="1">
        <v>48.12</v>
      </c>
      <c r="K12">
        <v>100</v>
      </c>
      <c r="L12" t="s">
        <v>17</v>
      </c>
      <c r="M12">
        <v>2120</v>
      </c>
      <c r="N12" t="s">
        <v>18</v>
      </c>
      <c r="O12">
        <v>1000</v>
      </c>
      <c r="P12" t="s">
        <v>19</v>
      </c>
    </row>
    <row r="13" spans="1:16" x14ac:dyDescent="0.25">
      <c r="A13" s="2">
        <v>44024</v>
      </c>
      <c r="B13">
        <v>811093905</v>
      </c>
      <c r="C13" t="s">
        <v>33</v>
      </c>
      <c r="D13">
        <v>2120</v>
      </c>
      <c r="E13" t="s">
        <v>14</v>
      </c>
      <c r="F13" t="s">
        <v>15</v>
      </c>
      <c r="G13" t="s">
        <v>21</v>
      </c>
      <c r="H13" s="1">
        <v>0</v>
      </c>
      <c r="I13" s="1">
        <v>9.25</v>
      </c>
      <c r="J13" s="1">
        <v>111</v>
      </c>
      <c r="K13">
        <v>100</v>
      </c>
      <c r="L13" t="s">
        <v>17</v>
      </c>
      <c r="M13">
        <v>2120</v>
      </c>
      <c r="N13" t="s">
        <v>18</v>
      </c>
      <c r="O13">
        <v>1000</v>
      </c>
      <c r="P13" t="s">
        <v>19</v>
      </c>
    </row>
    <row r="14" spans="1:16" x14ac:dyDescent="0.25">
      <c r="A14" s="2">
        <v>44024</v>
      </c>
      <c r="B14">
        <v>811094814</v>
      </c>
      <c r="C14" t="s">
        <v>34</v>
      </c>
      <c r="D14">
        <v>2120</v>
      </c>
      <c r="E14" t="s">
        <v>14</v>
      </c>
      <c r="F14" t="s">
        <v>15</v>
      </c>
      <c r="G14" t="s">
        <v>16</v>
      </c>
      <c r="H14" s="1">
        <v>0</v>
      </c>
      <c r="I14" s="1">
        <v>30</v>
      </c>
      <c r="J14" s="1">
        <v>375</v>
      </c>
      <c r="K14">
        <v>100</v>
      </c>
      <c r="L14" t="s">
        <v>17</v>
      </c>
      <c r="M14">
        <v>2120</v>
      </c>
      <c r="N14" t="s">
        <v>18</v>
      </c>
      <c r="O14">
        <v>1000</v>
      </c>
      <c r="P14" t="s">
        <v>19</v>
      </c>
    </row>
    <row r="15" spans="1:16" x14ac:dyDescent="0.25">
      <c r="A15" s="2">
        <v>44024</v>
      </c>
      <c r="B15">
        <v>811097374</v>
      </c>
      <c r="C15" t="s">
        <v>35</v>
      </c>
      <c r="D15">
        <v>2120</v>
      </c>
      <c r="E15" t="s">
        <v>14</v>
      </c>
      <c r="F15" t="s">
        <v>15</v>
      </c>
      <c r="G15" t="s">
        <v>21</v>
      </c>
      <c r="H15" s="1">
        <v>0</v>
      </c>
      <c r="I15" s="1">
        <v>28.25</v>
      </c>
      <c r="J15" s="1">
        <v>339</v>
      </c>
      <c r="K15">
        <v>100</v>
      </c>
      <c r="L15" t="s">
        <v>17</v>
      </c>
      <c r="M15">
        <v>2120</v>
      </c>
      <c r="N15" t="s">
        <v>18</v>
      </c>
      <c r="O15">
        <v>1000</v>
      </c>
      <c r="P15" t="s">
        <v>19</v>
      </c>
    </row>
    <row r="16" spans="1:16" x14ac:dyDescent="0.25">
      <c r="A16" s="2">
        <v>44024</v>
      </c>
      <c r="B16">
        <v>811100495</v>
      </c>
      <c r="C16" t="s">
        <v>36</v>
      </c>
      <c r="D16">
        <v>2120</v>
      </c>
      <c r="E16" t="s">
        <v>14</v>
      </c>
      <c r="F16" t="s">
        <v>15</v>
      </c>
      <c r="G16" t="s">
        <v>24</v>
      </c>
      <c r="H16" s="1">
        <v>0</v>
      </c>
      <c r="I16" s="1">
        <v>29.25</v>
      </c>
      <c r="J16" s="1">
        <v>438.75</v>
      </c>
      <c r="K16">
        <v>100</v>
      </c>
      <c r="L16" t="s">
        <v>17</v>
      </c>
      <c r="M16">
        <v>2120</v>
      </c>
      <c r="N16" t="s">
        <v>18</v>
      </c>
      <c r="O16">
        <v>1000</v>
      </c>
      <c r="P16" t="s">
        <v>19</v>
      </c>
    </row>
    <row r="17" spans="1:16" x14ac:dyDescent="0.25">
      <c r="A17" s="2">
        <v>44024</v>
      </c>
      <c r="B17">
        <v>811102664</v>
      </c>
      <c r="C17" t="s">
        <v>37</v>
      </c>
      <c r="D17">
        <v>2120</v>
      </c>
      <c r="E17" t="s">
        <v>14</v>
      </c>
      <c r="F17" t="s">
        <v>15</v>
      </c>
      <c r="G17" t="s">
        <v>27</v>
      </c>
      <c r="H17" s="1">
        <v>0</v>
      </c>
      <c r="I17" s="1">
        <v>62.5</v>
      </c>
      <c r="J17" s="1">
        <v>812.5</v>
      </c>
      <c r="K17">
        <v>100</v>
      </c>
      <c r="L17" t="s">
        <v>17</v>
      </c>
      <c r="M17">
        <v>2120</v>
      </c>
      <c r="N17" t="s">
        <v>18</v>
      </c>
      <c r="O17">
        <v>1000</v>
      </c>
      <c r="P17" t="s">
        <v>19</v>
      </c>
    </row>
    <row r="18" spans="1:16" x14ac:dyDescent="0.25">
      <c r="A18" s="2">
        <v>44024</v>
      </c>
      <c r="B18">
        <v>811104706</v>
      </c>
      <c r="C18" t="s">
        <v>38</v>
      </c>
      <c r="D18">
        <v>2120</v>
      </c>
      <c r="E18" t="s">
        <v>14</v>
      </c>
      <c r="F18" t="s">
        <v>15</v>
      </c>
      <c r="G18" t="s">
        <v>21</v>
      </c>
      <c r="H18" s="1">
        <v>0</v>
      </c>
      <c r="I18" s="1">
        <v>6.5</v>
      </c>
      <c r="J18" s="1">
        <v>78</v>
      </c>
      <c r="K18">
        <v>100</v>
      </c>
      <c r="L18" t="s">
        <v>17</v>
      </c>
      <c r="M18">
        <v>2120</v>
      </c>
      <c r="N18" t="s">
        <v>18</v>
      </c>
      <c r="O18">
        <v>1000</v>
      </c>
      <c r="P18" t="s">
        <v>19</v>
      </c>
    </row>
    <row r="19" spans="1:16" x14ac:dyDescent="0.25">
      <c r="A19" s="2">
        <v>44024</v>
      </c>
      <c r="B19">
        <v>811104901</v>
      </c>
      <c r="C19" t="s">
        <v>39</v>
      </c>
      <c r="D19">
        <v>2120</v>
      </c>
      <c r="E19" t="s">
        <v>14</v>
      </c>
      <c r="F19" t="s">
        <v>15</v>
      </c>
      <c r="G19" t="s">
        <v>16</v>
      </c>
      <c r="H19" s="1">
        <v>0</v>
      </c>
      <c r="I19" s="1">
        <v>9.25</v>
      </c>
      <c r="J19" s="1">
        <v>115.63</v>
      </c>
      <c r="K19">
        <v>100</v>
      </c>
      <c r="L19" t="s">
        <v>17</v>
      </c>
      <c r="M19">
        <v>2120</v>
      </c>
      <c r="N19" t="s">
        <v>18</v>
      </c>
      <c r="O19">
        <v>1000</v>
      </c>
      <c r="P19" t="s">
        <v>19</v>
      </c>
    </row>
    <row r="20" spans="1:16" x14ac:dyDescent="0.25">
      <c r="A20" s="2">
        <v>44024</v>
      </c>
      <c r="B20">
        <v>811105142</v>
      </c>
      <c r="C20" t="s">
        <v>40</v>
      </c>
      <c r="D20">
        <v>2120</v>
      </c>
      <c r="E20" t="s">
        <v>14</v>
      </c>
      <c r="F20" t="s">
        <v>15</v>
      </c>
      <c r="G20" t="s">
        <v>16</v>
      </c>
      <c r="H20" s="1">
        <v>0</v>
      </c>
      <c r="I20" s="1">
        <v>9.25</v>
      </c>
      <c r="J20" s="1">
        <v>115.63</v>
      </c>
      <c r="K20">
        <v>100</v>
      </c>
      <c r="L20" t="s">
        <v>17</v>
      </c>
      <c r="M20">
        <v>2120</v>
      </c>
      <c r="N20" t="s">
        <v>18</v>
      </c>
      <c r="O20">
        <v>1000</v>
      </c>
      <c r="P20" t="s">
        <v>19</v>
      </c>
    </row>
    <row r="21" spans="1:16" x14ac:dyDescent="0.25">
      <c r="A21" s="2">
        <v>44024</v>
      </c>
      <c r="B21">
        <v>811108264</v>
      </c>
      <c r="C21" t="s">
        <v>41</v>
      </c>
      <c r="D21">
        <v>2120</v>
      </c>
      <c r="E21" t="s">
        <v>14</v>
      </c>
      <c r="F21" t="s">
        <v>15</v>
      </c>
      <c r="G21" t="s">
        <v>16</v>
      </c>
      <c r="H21" s="1">
        <v>0</v>
      </c>
      <c r="I21" s="1">
        <v>31.5</v>
      </c>
      <c r="J21" s="1">
        <v>393.75</v>
      </c>
      <c r="K21">
        <v>100</v>
      </c>
      <c r="L21" t="s">
        <v>17</v>
      </c>
      <c r="M21">
        <v>2120</v>
      </c>
      <c r="N21" t="s">
        <v>18</v>
      </c>
      <c r="O21">
        <v>1000</v>
      </c>
      <c r="P21" t="s">
        <v>19</v>
      </c>
    </row>
    <row r="22" spans="1:16" x14ac:dyDescent="0.25">
      <c r="A22" s="2">
        <v>44024</v>
      </c>
      <c r="B22">
        <v>811113425</v>
      </c>
      <c r="C22" t="s">
        <v>42</v>
      </c>
      <c r="D22">
        <v>2120</v>
      </c>
      <c r="E22" t="s">
        <v>14</v>
      </c>
      <c r="F22" t="s">
        <v>15</v>
      </c>
      <c r="G22" t="s">
        <v>21</v>
      </c>
      <c r="H22" s="1">
        <v>0</v>
      </c>
      <c r="I22" s="1">
        <v>28.75</v>
      </c>
      <c r="J22" s="1">
        <v>345</v>
      </c>
      <c r="K22">
        <v>100</v>
      </c>
      <c r="L22" t="s">
        <v>17</v>
      </c>
      <c r="M22">
        <v>2120</v>
      </c>
      <c r="N22" t="s">
        <v>18</v>
      </c>
      <c r="O22">
        <v>1000</v>
      </c>
      <c r="P22" t="s">
        <v>19</v>
      </c>
    </row>
    <row r="23" spans="1:16" x14ac:dyDescent="0.25">
      <c r="A23" s="2">
        <v>44024</v>
      </c>
      <c r="B23">
        <v>811117934</v>
      </c>
      <c r="C23" t="s">
        <v>43</v>
      </c>
      <c r="D23">
        <v>2120</v>
      </c>
      <c r="E23" t="s">
        <v>14</v>
      </c>
      <c r="F23" t="s">
        <v>15</v>
      </c>
      <c r="G23" t="s">
        <v>21</v>
      </c>
      <c r="H23" s="1">
        <v>0</v>
      </c>
      <c r="I23" s="1">
        <v>28.5</v>
      </c>
      <c r="J23" s="1">
        <v>342</v>
      </c>
      <c r="K23">
        <v>100</v>
      </c>
      <c r="L23" t="s">
        <v>17</v>
      </c>
      <c r="M23">
        <v>2120</v>
      </c>
      <c r="N23" t="s">
        <v>18</v>
      </c>
      <c r="O23">
        <v>1000</v>
      </c>
      <c r="P23" t="s">
        <v>19</v>
      </c>
    </row>
    <row r="24" spans="1:16" x14ac:dyDescent="0.25">
      <c r="A24" s="2">
        <v>44024</v>
      </c>
      <c r="B24">
        <v>811121611</v>
      </c>
      <c r="C24" t="s">
        <v>44</v>
      </c>
      <c r="D24">
        <v>2120</v>
      </c>
      <c r="E24" t="s">
        <v>14</v>
      </c>
      <c r="F24" t="s">
        <v>15</v>
      </c>
      <c r="G24" t="s">
        <v>21</v>
      </c>
      <c r="H24" s="1">
        <v>0</v>
      </c>
      <c r="I24" s="1">
        <v>8.5</v>
      </c>
      <c r="J24" s="1">
        <v>102</v>
      </c>
      <c r="K24">
        <v>100</v>
      </c>
      <c r="L24" t="s">
        <v>17</v>
      </c>
      <c r="M24">
        <v>2120</v>
      </c>
      <c r="N24" t="s">
        <v>18</v>
      </c>
      <c r="O24">
        <v>1000</v>
      </c>
      <c r="P24" t="s">
        <v>19</v>
      </c>
    </row>
    <row r="25" spans="1:16" x14ac:dyDescent="0.25">
      <c r="A25" s="2">
        <v>44024</v>
      </c>
      <c r="B25">
        <v>811121992</v>
      </c>
      <c r="C25" t="s">
        <v>45</v>
      </c>
      <c r="D25">
        <v>2120</v>
      </c>
      <c r="E25" t="s">
        <v>14</v>
      </c>
      <c r="F25" t="s">
        <v>15</v>
      </c>
      <c r="G25" t="s">
        <v>21</v>
      </c>
      <c r="H25" s="1">
        <v>0</v>
      </c>
      <c r="I25" s="1">
        <v>9.25</v>
      </c>
      <c r="J25" s="1">
        <v>111</v>
      </c>
      <c r="K25">
        <v>100</v>
      </c>
      <c r="L25" t="s">
        <v>17</v>
      </c>
      <c r="M25">
        <v>2120</v>
      </c>
      <c r="N25" t="s">
        <v>18</v>
      </c>
      <c r="O25">
        <v>1000</v>
      </c>
      <c r="P25" t="s">
        <v>19</v>
      </c>
    </row>
    <row r="26" spans="1:16" x14ac:dyDescent="0.25">
      <c r="A26" s="2">
        <v>44024</v>
      </c>
      <c r="B26">
        <v>811122020</v>
      </c>
      <c r="C26" t="s">
        <v>46</v>
      </c>
      <c r="D26">
        <v>2120</v>
      </c>
      <c r="E26" t="s">
        <v>14</v>
      </c>
      <c r="F26" t="s">
        <v>15</v>
      </c>
      <c r="G26" t="s">
        <v>21</v>
      </c>
      <c r="H26" s="1">
        <v>0</v>
      </c>
      <c r="I26" s="1">
        <v>28.75</v>
      </c>
      <c r="J26" s="1">
        <v>345</v>
      </c>
      <c r="K26">
        <v>100</v>
      </c>
      <c r="L26" t="s">
        <v>17</v>
      </c>
      <c r="M26">
        <v>2120</v>
      </c>
      <c r="N26" t="s">
        <v>18</v>
      </c>
      <c r="O26">
        <v>1000</v>
      </c>
      <c r="P26" t="s">
        <v>19</v>
      </c>
    </row>
    <row r="27" spans="1:16" x14ac:dyDescent="0.25">
      <c r="A27" s="2">
        <v>44024</v>
      </c>
      <c r="B27">
        <v>811122767</v>
      </c>
      <c r="C27" t="s">
        <v>47</v>
      </c>
      <c r="D27">
        <v>2120</v>
      </c>
      <c r="E27" t="s">
        <v>14</v>
      </c>
      <c r="F27" t="s">
        <v>15</v>
      </c>
      <c r="G27" t="s">
        <v>21</v>
      </c>
      <c r="H27" s="1">
        <v>0</v>
      </c>
      <c r="I27" s="1">
        <v>28.5</v>
      </c>
      <c r="J27" s="1">
        <v>342</v>
      </c>
      <c r="K27">
        <v>100</v>
      </c>
      <c r="L27" t="s">
        <v>17</v>
      </c>
      <c r="M27">
        <v>2120</v>
      </c>
      <c r="N27" t="s">
        <v>18</v>
      </c>
      <c r="O27">
        <v>1000</v>
      </c>
      <c r="P27" t="s">
        <v>19</v>
      </c>
    </row>
    <row r="28" spans="1:16" x14ac:dyDescent="0.25">
      <c r="A28" s="2">
        <v>44024</v>
      </c>
      <c r="B28">
        <v>811123171</v>
      </c>
      <c r="C28" t="s">
        <v>48</v>
      </c>
      <c r="D28">
        <v>2120</v>
      </c>
      <c r="E28" t="s">
        <v>14</v>
      </c>
      <c r="F28" t="s">
        <v>15</v>
      </c>
      <c r="G28" t="s">
        <v>21</v>
      </c>
      <c r="H28" s="1">
        <v>0</v>
      </c>
      <c r="I28" s="1">
        <v>28.5</v>
      </c>
      <c r="J28" s="1">
        <v>342</v>
      </c>
      <c r="K28">
        <v>100</v>
      </c>
      <c r="L28" t="s">
        <v>17</v>
      </c>
      <c r="M28">
        <v>2120</v>
      </c>
      <c r="N28" t="s">
        <v>18</v>
      </c>
      <c r="O28">
        <v>1000</v>
      </c>
      <c r="P28" t="s">
        <v>19</v>
      </c>
    </row>
    <row r="29" spans="1:16" x14ac:dyDescent="0.25">
      <c r="A29" s="2">
        <v>44024</v>
      </c>
      <c r="B29">
        <v>811123978</v>
      </c>
      <c r="C29" t="s">
        <v>49</v>
      </c>
      <c r="D29">
        <v>2120</v>
      </c>
      <c r="E29" t="s">
        <v>14</v>
      </c>
      <c r="F29" t="s">
        <v>15</v>
      </c>
      <c r="G29" t="s">
        <v>21</v>
      </c>
      <c r="H29" s="1">
        <v>0</v>
      </c>
      <c r="I29" s="1">
        <v>28.25</v>
      </c>
      <c r="J29" s="1">
        <v>339</v>
      </c>
      <c r="K29">
        <v>100</v>
      </c>
      <c r="L29" t="s">
        <v>17</v>
      </c>
      <c r="M29">
        <v>2120</v>
      </c>
      <c r="N29" t="s">
        <v>18</v>
      </c>
      <c r="O29">
        <v>1000</v>
      </c>
      <c r="P29" t="s">
        <v>19</v>
      </c>
    </row>
    <row r="30" spans="1:16" x14ac:dyDescent="0.25">
      <c r="A30" s="2">
        <v>44024</v>
      </c>
      <c r="B30">
        <v>811124961</v>
      </c>
      <c r="C30" t="s">
        <v>50</v>
      </c>
      <c r="D30">
        <v>2120</v>
      </c>
      <c r="E30" t="s">
        <v>14</v>
      </c>
      <c r="F30" t="s">
        <v>15</v>
      </c>
      <c r="G30" t="s">
        <v>16</v>
      </c>
      <c r="H30" s="1">
        <v>0</v>
      </c>
      <c r="I30" s="1">
        <v>19.5</v>
      </c>
      <c r="J30" s="1">
        <v>243.75</v>
      </c>
      <c r="K30">
        <v>100</v>
      </c>
      <c r="L30" t="s">
        <v>17</v>
      </c>
      <c r="M30">
        <v>2120</v>
      </c>
      <c r="N30" t="s">
        <v>18</v>
      </c>
      <c r="O30">
        <v>1000</v>
      </c>
      <c r="P30" t="s">
        <v>19</v>
      </c>
    </row>
    <row r="31" spans="1:16" x14ac:dyDescent="0.25">
      <c r="A31" s="2">
        <v>44024</v>
      </c>
      <c r="B31">
        <v>811125237</v>
      </c>
      <c r="C31" t="s">
        <v>51</v>
      </c>
      <c r="D31">
        <v>2120</v>
      </c>
      <c r="E31" t="s">
        <v>14</v>
      </c>
      <c r="F31" t="s">
        <v>15</v>
      </c>
      <c r="G31" t="s">
        <v>16</v>
      </c>
      <c r="H31" s="1">
        <v>0</v>
      </c>
      <c r="I31" s="1">
        <v>30.5</v>
      </c>
      <c r="J31" s="1">
        <v>381.25</v>
      </c>
      <c r="K31">
        <v>100</v>
      </c>
      <c r="L31" t="s">
        <v>17</v>
      </c>
      <c r="M31">
        <v>2120</v>
      </c>
      <c r="N31" t="s">
        <v>18</v>
      </c>
      <c r="O31">
        <v>1000</v>
      </c>
      <c r="P31" t="s">
        <v>19</v>
      </c>
    </row>
    <row r="32" spans="1:16" x14ac:dyDescent="0.25">
      <c r="A32" s="2">
        <v>44024</v>
      </c>
      <c r="B32">
        <v>811129777</v>
      </c>
      <c r="C32" t="s">
        <v>52</v>
      </c>
      <c r="D32">
        <v>2120</v>
      </c>
      <c r="E32" t="s">
        <v>14</v>
      </c>
      <c r="F32" t="s">
        <v>15</v>
      </c>
      <c r="G32" t="s">
        <v>21</v>
      </c>
      <c r="H32" s="1">
        <v>0</v>
      </c>
      <c r="I32" s="1">
        <v>15.25</v>
      </c>
      <c r="J32" s="1">
        <v>183</v>
      </c>
      <c r="K32">
        <v>100</v>
      </c>
      <c r="L32" t="s">
        <v>17</v>
      </c>
      <c r="M32">
        <v>2120</v>
      </c>
      <c r="N32" t="s">
        <v>18</v>
      </c>
      <c r="O32">
        <v>1000</v>
      </c>
      <c r="P32" t="s">
        <v>19</v>
      </c>
    </row>
    <row r="33" spans="1:16" x14ac:dyDescent="0.25">
      <c r="A33" s="2">
        <v>44024</v>
      </c>
      <c r="B33">
        <v>811129798</v>
      </c>
      <c r="C33" t="s">
        <v>53</v>
      </c>
      <c r="D33">
        <v>2120</v>
      </c>
      <c r="E33" t="s">
        <v>14</v>
      </c>
      <c r="F33" t="s">
        <v>15</v>
      </c>
      <c r="G33" t="s">
        <v>21</v>
      </c>
      <c r="H33" s="1">
        <v>0</v>
      </c>
      <c r="I33" s="1">
        <v>19.25</v>
      </c>
      <c r="J33" s="1">
        <v>231</v>
      </c>
      <c r="K33">
        <v>100</v>
      </c>
      <c r="L33" t="s">
        <v>17</v>
      </c>
      <c r="M33">
        <v>2120</v>
      </c>
      <c r="N33" t="s">
        <v>18</v>
      </c>
      <c r="O33">
        <v>1000</v>
      </c>
      <c r="P33" t="s">
        <v>19</v>
      </c>
    </row>
    <row r="34" spans="1:16" x14ac:dyDescent="0.25">
      <c r="A34" s="2">
        <v>44024</v>
      </c>
      <c r="B34">
        <v>811130856</v>
      </c>
      <c r="C34" t="s">
        <v>54</v>
      </c>
      <c r="D34">
        <v>2120</v>
      </c>
      <c r="E34" t="s">
        <v>14</v>
      </c>
      <c r="F34" t="s">
        <v>15</v>
      </c>
      <c r="G34" t="s">
        <v>21</v>
      </c>
      <c r="H34" s="1">
        <v>0</v>
      </c>
      <c r="I34" s="1">
        <v>9.25</v>
      </c>
      <c r="J34" s="1">
        <v>111</v>
      </c>
      <c r="K34">
        <v>100</v>
      </c>
      <c r="L34" t="s">
        <v>17</v>
      </c>
      <c r="M34">
        <v>2120</v>
      </c>
      <c r="N34" t="s">
        <v>18</v>
      </c>
      <c r="O34">
        <v>1000</v>
      </c>
      <c r="P34" t="s">
        <v>19</v>
      </c>
    </row>
    <row r="35" spans="1:16" x14ac:dyDescent="0.25">
      <c r="A35" s="2">
        <v>44024</v>
      </c>
      <c r="B35">
        <v>811131001</v>
      </c>
      <c r="C35" t="s">
        <v>55</v>
      </c>
      <c r="D35">
        <v>2120</v>
      </c>
      <c r="E35" t="s">
        <v>14</v>
      </c>
      <c r="F35" t="s">
        <v>15</v>
      </c>
      <c r="G35" t="s">
        <v>16</v>
      </c>
      <c r="H35" s="1">
        <v>0</v>
      </c>
      <c r="I35" s="1">
        <v>19.25</v>
      </c>
      <c r="J35" s="1">
        <v>240.63</v>
      </c>
      <c r="K35">
        <v>100</v>
      </c>
      <c r="L35" t="s">
        <v>17</v>
      </c>
      <c r="M35">
        <v>2120</v>
      </c>
      <c r="N35" t="s">
        <v>18</v>
      </c>
      <c r="O35">
        <v>1000</v>
      </c>
      <c r="P35" t="s">
        <v>19</v>
      </c>
    </row>
    <row r="36" spans="1:16" x14ac:dyDescent="0.25">
      <c r="A36" s="2">
        <v>44024</v>
      </c>
      <c r="B36">
        <v>811131060</v>
      </c>
      <c r="C36" t="s">
        <v>56</v>
      </c>
      <c r="D36">
        <v>2120</v>
      </c>
      <c r="E36" t="s">
        <v>14</v>
      </c>
      <c r="F36" t="s">
        <v>15</v>
      </c>
      <c r="G36" t="s">
        <v>21</v>
      </c>
      <c r="H36" s="1">
        <v>0</v>
      </c>
      <c r="I36" s="1">
        <v>19</v>
      </c>
      <c r="J36" s="1">
        <v>228</v>
      </c>
      <c r="K36">
        <v>100</v>
      </c>
      <c r="L36" t="s">
        <v>17</v>
      </c>
      <c r="M36">
        <v>2120</v>
      </c>
      <c r="N36" t="s">
        <v>18</v>
      </c>
      <c r="O36">
        <v>1000</v>
      </c>
      <c r="P36" t="s">
        <v>19</v>
      </c>
    </row>
    <row r="37" spans="1:16" x14ac:dyDescent="0.25">
      <c r="A37" s="2">
        <v>44024</v>
      </c>
      <c r="B37">
        <v>811135399</v>
      </c>
      <c r="C37" t="s">
        <v>57</v>
      </c>
      <c r="D37">
        <v>2120</v>
      </c>
      <c r="E37" t="s">
        <v>14</v>
      </c>
      <c r="F37" t="s">
        <v>15</v>
      </c>
      <c r="G37" t="s">
        <v>21</v>
      </c>
      <c r="H37" s="1">
        <v>0</v>
      </c>
      <c r="I37" s="1">
        <v>28.5</v>
      </c>
      <c r="J37" s="1">
        <v>342</v>
      </c>
      <c r="K37">
        <v>100</v>
      </c>
      <c r="L37" t="s">
        <v>17</v>
      </c>
      <c r="M37">
        <v>2120</v>
      </c>
      <c r="N37" t="s">
        <v>18</v>
      </c>
      <c r="O37">
        <v>1000</v>
      </c>
      <c r="P37" t="s">
        <v>19</v>
      </c>
    </row>
    <row r="38" spans="1:16" x14ac:dyDescent="0.25">
      <c r="A38" s="2">
        <v>44024</v>
      </c>
      <c r="B38">
        <v>811135400</v>
      </c>
      <c r="C38" t="s">
        <v>58</v>
      </c>
      <c r="D38">
        <v>2120</v>
      </c>
      <c r="E38" t="s">
        <v>14</v>
      </c>
      <c r="F38" t="s">
        <v>15</v>
      </c>
      <c r="G38" t="s">
        <v>16</v>
      </c>
      <c r="H38" s="1">
        <v>0</v>
      </c>
      <c r="I38" s="1">
        <v>31</v>
      </c>
      <c r="J38" s="1">
        <v>387.5</v>
      </c>
      <c r="K38">
        <v>100</v>
      </c>
      <c r="L38" t="s">
        <v>17</v>
      </c>
      <c r="M38">
        <v>2120</v>
      </c>
      <c r="N38" t="s">
        <v>18</v>
      </c>
      <c r="O38">
        <v>1000</v>
      </c>
      <c r="P38" t="s">
        <v>19</v>
      </c>
    </row>
    <row r="39" spans="1:16" x14ac:dyDescent="0.25">
      <c r="A39" s="2">
        <v>44024</v>
      </c>
      <c r="B39">
        <v>811135401</v>
      </c>
      <c r="C39" t="s">
        <v>59</v>
      </c>
      <c r="D39">
        <v>2120</v>
      </c>
      <c r="E39" t="s">
        <v>14</v>
      </c>
      <c r="F39" t="s">
        <v>15</v>
      </c>
      <c r="G39" t="s">
        <v>21</v>
      </c>
      <c r="H39" s="1">
        <v>0</v>
      </c>
      <c r="I39" s="1">
        <v>18</v>
      </c>
      <c r="J39" s="1">
        <v>216</v>
      </c>
      <c r="K39">
        <v>100</v>
      </c>
      <c r="L39" t="s">
        <v>17</v>
      </c>
      <c r="M39">
        <v>2120</v>
      </c>
      <c r="N39" t="s">
        <v>18</v>
      </c>
      <c r="O39">
        <v>1000</v>
      </c>
      <c r="P39" t="s">
        <v>19</v>
      </c>
    </row>
    <row r="40" spans="1:16" x14ac:dyDescent="0.25">
      <c r="A40" s="2">
        <v>44024</v>
      </c>
      <c r="B40">
        <v>811135402</v>
      </c>
      <c r="C40" t="s">
        <v>60</v>
      </c>
      <c r="D40">
        <v>2120</v>
      </c>
      <c r="E40" t="s">
        <v>14</v>
      </c>
      <c r="F40" t="s">
        <v>15</v>
      </c>
      <c r="G40" t="s">
        <v>21</v>
      </c>
      <c r="H40" s="1">
        <v>0</v>
      </c>
      <c r="I40" s="1">
        <v>9.5</v>
      </c>
      <c r="J40" s="1">
        <v>114</v>
      </c>
      <c r="K40">
        <v>100</v>
      </c>
      <c r="L40" t="s">
        <v>17</v>
      </c>
      <c r="M40">
        <v>2120</v>
      </c>
      <c r="N40" t="s">
        <v>18</v>
      </c>
      <c r="O40">
        <v>1000</v>
      </c>
      <c r="P40" t="s">
        <v>19</v>
      </c>
    </row>
    <row r="41" spans="1:16" x14ac:dyDescent="0.25">
      <c r="A41" s="2">
        <v>44024</v>
      </c>
      <c r="B41">
        <v>811135403</v>
      </c>
      <c r="C41" t="s">
        <v>61</v>
      </c>
      <c r="D41">
        <v>2120</v>
      </c>
      <c r="E41" t="s">
        <v>14</v>
      </c>
      <c r="F41" t="s">
        <v>15</v>
      </c>
      <c r="G41" t="s">
        <v>21</v>
      </c>
      <c r="H41" s="1">
        <v>0</v>
      </c>
      <c r="I41" s="1">
        <v>19.25</v>
      </c>
      <c r="J41" s="1">
        <v>231</v>
      </c>
      <c r="K41">
        <v>100</v>
      </c>
      <c r="L41" t="s">
        <v>17</v>
      </c>
      <c r="M41">
        <v>2120</v>
      </c>
      <c r="N41" t="s">
        <v>18</v>
      </c>
      <c r="O41">
        <v>1000</v>
      </c>
      <c r="P41" t="s">
        <v>19</v>
      </c>
    </row>
    <row r="42" spans="1:16" x14ac:dyDescent="0.25">
      <c r="A42" s="2">
        <v>44038</v>
      </c>
      <c r="B42">
        <v>811033576</v>
      </c>
      <c r="C42" t="s">
        <v>13</v>
      </c>
      <c r="D42">
        <v>2120</v>
      </c>
      <c r="E42" t="s">
        <v>14</v>
      </c>
      <c r="F42" t="s">
        <v>15</v>
      </c>
      <c r="G42" t="s">
        <v>16</v>
      </c>
      <c r="H42" s="1">
        <v>0</v>
      </c>
      <c r="I42" s="1">
        <v>116.59</v>
      </c>
      <c r="J42" s="1">
        <v>1457.38</v>
      </c>
      <c r="K42">
        <v>100</v>
      </c>
      <c r="L42" t="s">
        <v>17</v>
      </c>
      <c r="M42">
        <v>2120</v>
      </c>
      <c r="N42" t="s">
        <v>18</v>
      </c>
      <c r="O42">
        <v>1000</v>
      </c>
      <c r="P42" t="s">
        <v>19</v>
      </c>
    </row>
    <row r="43" spans="1:16" x14ac:dyDescent="0.25">
      <c r="A43" s="2">
        <v>44038</v>
      </c>
      <c r="B43">
        <v>811049786</v>
      </c>
      <c r="C43" t="s">
        <v>62</v>
      </c>
      <c r="D43">
        <v>2120</v>
      </c>
      <c r="E43" t="s">
        <v>14</v>
      </c>
      <c r="F43" t="s">
        <v>15</v>
      </c>
      <c r="G43" t="s">
        <v>21</v>
      </c>
      <c r="H43" s="1">
        <v>0</v>
      </c>
      <c r="I43" s="1">
        <v>4</v>
      </c>
      <c r="J43" s="1">
        <v>48</v>
      </c>
      <c r="K43">
        <v>100</v>
      </c>
      <c r="L43" t="s">
        <v>17</v>
      </c>
      <c r="M43">
        <v>2120</v>
      </c>
      <c r="N43" t="s">
        <v>18</v>
      </c>
      <c r="O43">
        <v>1000</v>
      </c>
      <c r="P43" t="s">
        <v>19</v>
      </c>
    </row>
    <row r="44" spans="1:16" x14ac:dyDescent="0.25">
      <c r="A44" s="2">
        <v>44038</v>
      </c>
      <c r="B44">
        <v>811053578</v>
      </c>
      <c r="C44" t="s">
        <v>20</v>
      </c>
      <c r="D44">
        <v>2120</v>
      </c>
      <c r="E44" t="s">
        <v>14</v>
      </c>
      <c r="F44" t="s">
        <v>15</v>
      </c>
      <c r="G44" t="s">
        <v>21</v>
      </c>
      <c r="H44" s="1">
        <v>0</v>
      </c>
      <c r="I44" s="1">
        <v>112.5</v>
      </c>
      <c r="J44" s="1">
        <v>1350</v>
      </c>
      <c r="K44">
        <v>100</v>
      </c>
      <c r="L44" t="s">
        <v>17</v>
      </c>
      <c r="M44">
        <v>2120</v>
      </c>
      <c r="N44" t="s">
        <v>18</v>
      </c>
      <c r="O44">
        <v>1000</v>
      </c>
      <c r="P44" t="s">
        <v>19</v>
      </c>
    </row>
    <row r="45" spans="1:16" x14ac:dyDescent="0.25">
      <c r="A45" s="2">
        <v>44038</v>
      </c>
      <c r="B45">
        <v>811056051</v>
      </c>
      <c r="C45" t="s">
        <v>22</v>
      </c>
      <c r="D45">
        <v>2120</v>
      </c>
      <c r="E45" t="s">
        <v>14</v>
      </c>
      <c r="F45" t="s">
        <v>15</v>
      </c>
      <c r="G45" t="s">
        <v>16</v>
      </c>
      <c r="H45" s="1">
        <v>0</v>
      </c>
      <c r="I45" s="1">
        <v>118.89</v>
      </c>
      <c r="J45" s="1">
        <v>1486.13</v>
      </c>
      <c r="K45">
        <v>100</v>
      </c>
      <c r="L45" t="s">
        <v>17</v>
      </c>
      <c r="M45">
        <v>2120</v>
      </c>
      <c r="N45" t="s">
        <v>18</v>
      </c>
      <c r="O45">
        <v>1000</v>
      </c>
      <c r="P45" t="s">
        <v>19</v>
      </c>
    </row>
    <row r="46" spans="1:16" x14ac:dyDescent="0.25">
      <c r="A46" s="2">
        <v>44038</v>
      </c>
      <c r="B46">
        <v>811058551</v>
      </c>
      <c r="C46" t="s">
        <v>23</v>
      </c>
      <c r="D46">
        <v>2120</v>
      </c>
      <c r="E46" t="s">
        <v>14</v>
      </c>
      <c r="F46" t="s">
        <v>15</v>
      </c>
      <c r="G46" t="s">
        <v>24</v>
      </c>
      <c r="H46" s="1">
        <v>0</v>
      </c>
      <c r="I46" s="1">
        <v>133</v>
      </c>
      <c r="J46" s="1">
        <v>1995</v>
      </c>
      <c r="K46">
        <v>100</v>
      </c>
      <c r="L46" t="s">
        <v>17</v>
      </c>
      <c r="M46">
        <v>2120</v>
      </c>
      <c r="N46" t="s">
        <v>18</v>
      </c>
      <c r="O46">
        <v>1000</v>
      </c>
      <c r="P46" t="s">
        <v>19</v>
      </c>
    </row>
    <row r="47" spans="1:16" x14ac:dyDescent="0.25">
      <c r="A47" s="2">
        <v>44038</v>
      </c>
      <c r="B47">
        <v>811059809</v>
      </c>
      <c r="C47" t="s">
        <v>25</v>
      </c>
      <c r="D47">
        <v>2120</v>
      </c>
      <c r="E47" t="s">
        <v>14</v>
      </c>
      <c r="F47" t="s">
        <v>15</v>
      </c>
      <c r="G47" t="s">
        <v>16</v>
      </c>
      <c r="H47" s="1">
        <v>0</v>
      </c>
      <c r="I47" s="1">
        <v>116.89</v>
      </c>
      <c r="J47" s="1">
        <v>1461.13</v>
      </c>
      <c r="K47">
        <v>100</v>
      </c>
      <c r="L47" t="s">
        <v>17</v>
      </c>
      <c r="M47">
        <v>2120</v>
      </c>
      <c r="N47" t="s">
        <v>18</v>
      </c>
      <c r="O47">
        <v>1000</v>
      </c>
      <c r="P47" t="s">
        <v>19</v>
      </c>
    </row>
    <row r="48" spans="1:16" x14ac:dyDescent="0.25">
      <c r="A48" s="2">
        <v>44038</v>
      </c>
      <c r="B48">
        <v>811064751</v>
      </c>
      <c r="C48" t="s">
        <v>26</v>
      </c>
      <c r="D48">
        <v>2120</v>
      </c>
      <c r="E48" t="s">
        <v>14</v>
      </c>
      <c r="F48" t="s">
        <v>15</v>
      </c>
      <c r="G48" t="s">
        <v>27</v>
      </c>
      <c r="H48" s="1">
        <v>0</v>
      </c>
      <c r="I48" s="1">
        <v>118.52</v>
      </c>
      <c r="J48" s="1">
        <v>1540.76</v>
      </c>
      <c r="K48">
        <v>100</v>
      </c>
      <c r="L48" t="s">
        <v>17</v>
      </c>
      <c r="M48">
        <v>2120</v>
      </c>
      <c r="N48" t="s">
        <v>18</v>
      </c>
      <c r="O48">
        <v>1000</v>
      </c>
      <c r="P48" t="s">
        <v>19</v>
      </c>
    </row>
    <row r="49" spans="1:16" x14ac:dyDescent="0.25">
      <c r="A49" s="2">
        <v>44038</v>
      </c>
      <c r="B49">
        <v>811066681</v>
      </c>
      <c r="C49" t="s">
        <v>28</v>
      </c>
      <c r="D49">
        <v>2120</v>
      </c>
      <c r="E49" t="s">
        <v>14</v>
      </c>
      <c r="F49" t="s">
        <v>15</v>
      </c>
      <c r="G49" t="s">
        <v>27</v>
      </c>
      <c r="H49" s="1">
        <v>0</v>
      </c>
      <c r="I49" s="1">
        <v>112.25</v>
      </c>
      <c r="J49" s="1">
        <v>1459.25</v>
      </c>
      <c r="K49">
        <v>100</v>
      </c>
      <c r="L49" t="s">
        <v>17</v>
      </c>
      <c r="M49">
        <v>2120</v>
      </c>
      <c r="N49" t="s">
        <v>18</v>
      </c>
      <c r="O49">
        <v>1000</v>
      </c>
      <c r="P49" t="s">
        <v>19</v>
      </c>
    </row>
    <row r="50" spans="1:16" x14ac:dyDescent="0.25">
      <c r="A50" s="2">
        <v>44038</v>
      </c>
      <c r="B50">
        <v>811077564</v>
      </c>
      <c r="C50" t="s">
        <v>29</v>
      </c>
      <c r="D50">
        <v>2120</v>
      </c>
      <c r="E50" t="s">
        <v>14</v>
      </c>
      <c r="F50" t="s">
        <v>15</v>
      </c>
      <c r="G50" t="s">
        <v>21</v>
      </c>
      <c r="H50" s="1">
        <v>0</v>
      </c>
      <c r="I50" s="1">
        <v>115</v>
      </c>
      <c r="J50" s="1">
        <v>1380</v>
      </c>
      <c r="K50">
        <v>100</v>
      </c>
      <c r="L50" t="s">
        <v>17</v>
      </c>
      <c r="M50">
        <v>2120</v>
      </c>
      <c r="N50" t="s">
        <v>18</v>
      </c>
      <c r="O50">
        <v>1000</v>
      </c>
      <c r="P50" t="s">
        <v>19</v>
      </c>
    </row>
    <row r="51" spans="1:16" x14ac:dyDescent="0.25">
      <c r="A51" s="2">
        <v>44038</v>
      </c>
      <c r="B51">
        <v>811078789</v>
      </c>
      <c r="C51" t="s">
        <v>30</v>
      </c>
      <c r="D51">
        <v>2120</v>
      </c>
      <c r="E51" t="s">
        <v>14</v>
      </c>
      <c r="F51" t="s">
        <v>15</v>
      </c>
      <c r="G51" t="s">
        <v>27</v>
      </c>
      <c r="H51" s="1">
        <v>0</v>
      </c>
      <c r="I51" s="1">
        <v>117.18</v>
      </c>
      <c r="J51" s="1">
        <v>1523.34</v>
      </c>
      <c r="K51">
        <v>100</v>
      </c>
      <c r="L51" t="s">
        <v>17</v>
      </c>
      <c r="M51">
        <v>2120</v>
      </c>
      <c r="N51" t="s">
        <v>18</v>
      </c>
      <c r="O51">
        <v>1000</v>
      </c>
      <c r="P51" t="s">
        <v>19</v>
      </c>
    </row>
    <row r="52" spans="1:16" x14ac:dyDescent="0.25">
      <c r="A52" s="2">
        <v>44038</v>
      </c>
      <c r="B52">
        <v>811081146</v>
      </c>
      <c r="C52" t="s">
        <v>31</v>
      </c>
      <c r="D52">
        <v>2120</v>
      </c>
      <c r="E52" t="s">
        <v>14</v>
      </c>
      <c r="F52" t="s">
        <v>15</v>
      </c>
      <c r="G52" t="s">
        <v>16</v>
      </c>
      <c r="H52" s="1">
        <v>0</v>
      </c>
      <c r="I52" s="1">
        <v>82.59</v>
      </c>
      <c r="J52" s="1">
        <v>1032.3800000000001</v>
      </c>
      <c r="K52">
        <v>100</v>
      </c>
      <c r="L52" t="s">
        <v>17</v>
      </c>
      <c r="M52">
        <v>2120</v>
      </c>
      <c r="N52" t="s">
        <v>18</v>
      </c>
      <c r="O52">
        <v>1000</v>
      </c>
      <c r="P52" t="s">
        <v>19</v>
      </c>
    </row>
    <row r="53" spans="1:16" x14ac:dyDescent="0.25">
      <c r="A53" s="2">
        <v>44038</v>
      </c>
      <c r="B53">
        <v>811090337</v>
      </c>
      <c r="C53" t="s">
        <v>32</v>
      </c>
      <c r="D53">
        <v>2120</v>
      </c>
      <c r="E53" t="s">
        <v>14</v>
      </c>
      <c r="F53" t="s">
        <v>63</v>
      </c>
      <c r="G53" t="s">
        <v>21</v>
      </c>
      <c r="H53" s="1">
        <v>0</v>
      </c>
      <c r="I53" s="1">
        <v>-4.01</v>
      </c>
      <c r="J53" s="1">
        <v>-48.12</v>
      </c>
      <c r="K53">
        <v>100</v>
      </c>
      <c r="L53" t="s">
        <v>17</v>
      </c>
      <c r="M53">
        <v>2120</v>
      </c>
      <c r="N53" t="s">
        <v>18</v>
      </c>
      <c r="O53">
        <v>1000</v>
      </c>
      <c r="P53" t="s">
        <v>19</v>
      </c>
    </row>
    <row r="54" spans="1:16" x14ac:dyDescent="0.25">
      <c r="A54" s="2">
        <v>44038</v>
      </c>
      <c r="B54">
        <v>811093905</v>
      </c>
      <c r="C54" t="s">
        <v>33</v>
      </c>
      <c r="D54">
        <v>2120</v>
      </c>
      <c r="E54" t="s">
        <v>14</v>
      </c>
      <c r="F54" t="s">
        <v>15</v>
      </c>
      <c r="G54" t="s">
        <v>21</v>
      </c>
      <c r="H54" s="1">
        <v>0</v>
      </c>
      <c r="I54" s="1">
        <v>107.19</v>
      </c>
      <c r="J54" s="1">
        <v>1286.28</v>
      </c>
      <c r="K54">
        <v>100</v>
      </c>
      <c r="L54" t="s">
        <v>17</v>
      </c>
      <c r="M54">
        <v>2120</v>
      </c>
      <c r="N54" t="s">
        <v>18</v>
      </c>
      <c r="O54">
        <v>1000</v>
      </c>
      <c r="P54" t="s">
        <v>19</v>
      </c>
    </row>
    <row r="55" spans="1:16" x14ac:dyDescent="0.25">
      <c r="A55" s="2">
        <v>44038</v>
      </c>
      <c r="B55">
        <v>811094814</v>
      </c>
      <c r="C55" t="s">
        <v>34</v>
      </c>
      <c r="D55">
        <v>2120</v>
      </c>
      <c r="E55" t="s">
        <v>14</v>
      </c>
      <c r="F55" t="s">
        <v>15</v>
      </c>
      <c r="G55" t="s">
        <v>16</v>
      </c>
      <c r="H55" s="1">
        <v>0</v>
      </c>
      <c r="I55" s="1">
        <v>92.33</v>
      </c>
      <c r="J55" s="1">
        <v>1154.1300000000001</v>
      </c>
      <c r="K55">
        <v>100</v>
      </c>
      <c r="L55" t="s">
        <v>17</v>
      </c>
      <c r="M55">
        <v>2120</v>
      </c>
      <c r="N55" t="s">
        <v>18</v>
      </c>
      <c r="O55">
        <v>1000</v>
      </c>
      <c r="P55" t="s">
        <v>19</v>
      </c>
    </row>
    <row r="56" spans="1:16" x14ac:dyDescent="0.25">
      <c r="A56" s="2">
        <v>44038</v>
      </c>
      <c r="B56">
        <v>811097374</v>
      </c>
      <c r="C56" t="s">
        <v>35</v>
      </c>
      <c r="D56">
        <v>2120</v>
      </c>
      <c r="E56" t="s">
        <v>14</v>
      </c>
      <c r="F56" t="s">
        <v>15</v>
      </c>
      <c r="G56" t="s">
        <v>21</v>
      </c>
      <c r="H56" s="1">
        <v>0</v>
      </c>
      <c r="I56" s="1">
        <v>111.75</v>
      </c>
      <c r="J56" s="1">
        <v>1341</v>
      </c>
      <c r="K56">
        <v>100</v>
      </c>
      <c r="L56" t="s">
        <v>17</v>
      </c>
      <c r="M56">
        <v>2120</v>
      </c>
      <c r="N56" t="s">
        <v>18</v>
      </c>
      <c r="O56">
        <v>1000</v>
      </c>
      <c r="P56" t="s">
        <v>19</v>
      </c>
    </row>
    <row r="57" spans="1:16" x14ac:dyDescent="0.25">
      <c r="A57" s="2">
        <v>44038</v>
      </c>
      <c r="B57">
        <v>811100495</v>
      </c>
      <c r="C57" t="s">
        <v>36</v>
      </c>
      <c r="D57">
        <v>2120</v>
      </c>
      <c r="E57" t="s">
        <v>14</v>
      </c>
      <c r="F57" t="s">
        <v>15</v>
      </c>
      <c r="G57" t="s">
        <v>24</v>
      </c>
      <c r="H57" s="1">
        <v>0</v>
      </c>
      <c r="I57" s="1">
        <v>123.57</v>
      </c>
      <c r="J57" s="1">
        <v>1853.55</v>
      </c>
      <c r="K57">
        <v>100</v>
      </c>
      <c r="L57" t="s">
        <v>17</v>
      </c>
      <c r="M57">
        <v>2120</v>
      </c>
      <c r="N57" t="s">
        <v>18</v>
      </c>
      <c r="O57">
        <v>1000</v>
      </c>
      <c r="P57" t="s">
        <v>19</v>
      </c>
    </row>
    <row r="58" spans="1:16" x14ac:dyDescent="0.25">
      <c r="A58" s="2">
        <v>44038</v>
      </c>
      <c r="B58">
        <v>811102646</v>
      </c>
      <c r="C58" t="s">
        <v>64</v>
      </c>
      <c r="D58">
        <v>2120</v>
      </c>
      <c r="E58" t="s">
        <v>14</v>
      </c>
      <c r="F58" t="s">
        <v>15</v>
      </c>
      <c r="G58" t="s">
        <v>21</v>
      </c>
      <c r="H58" s="1">
        <v>0</v>
      </c>
      <c r="I58" s="1">
        <v>4</v>
      </c>
      <c r="J58" s="1">
        <v>48</v>
      </c>
      <c r="K58">
        <v>100</v>
      </c>
      <c r="L58" t="s">
        <v>17</v>
      </c>
      <c r="M58">
        <v>2120</v>
      </c>
      <c r="N58" t="s">
        <v>18</v>
      </c>
      <c r="O58">
        <v>1000</v>
      </c>
      <c r="P58" t="s">
        <v>19</v>
      </c>
    </row>
    <row r="59" spans="1:16" x14ac:dyDescent="0.25">
      <c r="A59" s="2">
        <v>44038</v>
      </c>
      <c r="B59">
        <v>811102664</v>
      </c>
      <c r="C59" t="s">
        <v>37</v>
      </c>
      <c r="D59">
        <v>2120</v>
      </c>
      <c r="E59" t="s">
        <v>14</v>
      </c>
      <c r="F59" t="s">
        <v>15</v>
      </c>
      <c r="G59" t="s">
        <v>27</v>
      </c>
      <c r="H59" s="1">
        <v>0</v>
      </c>
      <c r="I59" s="1">
        <v>118.75</v>
      </c>
      <c r="J59" s="1">
        <v>1543.75</v>
      </c>
      <c r="K59">
        <v>100</v>
      </c>
      <c r="L59" t="s">
        <v>17</v>
      </c>
      <c r="M59">
        <v>2120</v>
      </c>
      <c r="N59" t="s">
        <v>18</v>
      </c>
      <c r="O59">
        <v>1000</v>
      </c>
      <c r="P59" t="s">
        <v>19</v>
      </c>
    </row>
    <row r="60" spans="1:16" x14ac:dyDescent="0.25">
      <c r="A60" s="2">
        <v>44038</v>
      </c>
      <c r="B60">
        <v>811104706</v>
      </c>
      <c r="C60" t="s">
        <v>38</v>
      </c>
      <c r="D60">
        <v>2120</v>
      </c>
      <c r="E60" t="s">
        <v>14</v>
      </c>
      <c r="F60" t="s">
        <v>15</v>
      </c>
      <c r="G60" t="s">
        <v>21</v>
      </c>
      <c r="H60" s="1">
        <v>0</v>
      </c>
      <c r="I60" s="1">
        <v>106.07</v>
      </c>
      <c r="J60" s="1">
        <v>1272.8399999999999</v>
      </c>
      <c r="K60">
        <v>100</v>
      </c>
      <c r="L60" t="s">
        <v>17</v>
      </c>
      <c r="M60">
        <v>2120</v>
      </c>
      <c r="N60" t="s">
        <v>18</v>
      </c>
      <c r="O60">
        <v>1000</v>
      </c>
      <c r="P60" t="s">
        <v>19</v>
      </c>
    </row>
    <row r="61" spans="1:16" x14ac:dyDescent="0.25">
      <c r="A61" s="2">
        <v>44038</v>
      </c>
      <c r="B61">
        <v>811104901</v>
      </c>
      <c r="C61" t="s">
        <v>39</v>
      </c>
      <c r="D61">
        <v>2120</v>
      </c>
      <c r="E61" t="s">
        <v>14</v>
      </c>
      <c r="F61" t="s">
        <v>15</v>
      </c>
      <c r="G61" t="s">
        <v>16</v>
      </c>
      <c r="H61" s="1">
        <v>0</v>
      </c>
      <c r="I61" s="1">
        <v>97.23</v>
      </c>
      <c r="J61" s="1">
        <v>1215.3800000000001</v>
      </c>
      <c r="K61">
        <v>100</v>
      </c>
      <c r="L61" t="s">
        <v>17</v>
      </c>
      <c r="M61">
        <v>2120</v>
      </c>
      <c r="N61" t="s">
        <v>18</v>
      </c>
      <c r="O61">
        <v>1000</v>
      </c>
      <c r="P61" t="s">
        <v>19</v>
      </c>
    </row>
    <row r="62" spans="1:16" x14ac:dyDescent="0.25">
      <c r="A62" s="2">
        <v>44038</v>
      </c>
      <c r="B62">
        <v>811105142</v>
      </c>
      <c r="C62" t="s">
        <v>40</v>
      </c>
      <c r="D62">
        <v>2120</v>
      </c>
      <c r="E62" t="s">
        <v>14</v>
      </c>
      <c r="F62" t="s">
        <v>15</v>
      </c>
      <c r="G62" t="s">
        <v>16</v>
      </c>
      <c r="H62" s="1">
        <v>0</v>
      </c>
      <c r="I62" s="1">
        <v>107.83</v>
      </c>
      <c r="J62" s="1">
        <v>1347.88</v>
      </c>
      <c r="K62">
        <v>100</v>
      </c>
      <c r="L62" t="s">
        <v>17</v>
      </c>
      <c r="M62">
        <v>2120</v>
      </c>
      <c r="N62" t="s">
        <v>18</v>
      </c>
      <c r="O62">
        <v>1000</v>
      </c>
      <c r="P62" t="s">
        <v>19</v>
      </c>
    </row>
    <row r="63" spans="1:16" x14ac:dyDescent="0.25">
      <c r="A63" s="2">
        <v>44038</v>
      </c>
      <c r="B63">
        <v>811108264</v>
      </c>
      <c r="C63" t="s">
        <v>41</v>
      </c>
      <c r="D63">
        <v>2120</v>
      </c>
      <c r="E63" t="s">
        <v>14</v>
      </c>
      <c r="F63" t="s">
        <v>15</v>
      </c>
      <c r="G63" t="s">
        <v>16</v>
      </c>
      <c r="H63" s="1">
        <v>0</v>
      </c>
      <c r="I63" s="1">
        <v>116.76</v>
      </c>
      <c r="J63" s="1">
        <v>1459.5</v>
      </c>
      <c r="K63">
        <v>100</v>
      </c>
      <c r="L63" t="s">
        <v>17</v>
      </c>
      <c r="M63">
        <v>2120</v>
      </c>
      <c r="N63" t="s">
        <v>18</v>
      </c>
      <c r="O63">
        <v>1000</v>
      </c>
      <c r="P63" t="s">
        <v>19</v>
      </c>
    </row>
    <row r="64" spans="1:16" x14ac:dyDescent="0.25">
      <c r="A64" s="2">
        <v>44038</v>
      </c>
      <c r="B64">
        <v>811113425</v>
      </c>
      <c r="C64" t="s">
        <v>42</v>
      </c>
      <c r="D64">
        <v>2120</v>
      </c>
      <c r="E64" t="s">
        <v>14</v>
      </c>
      <c r="F64" t="s">
        <v>15</v>
      </c>
      <c r="G64" t="s">
        <v>21</v>
      </c>
      <c r="H64" s="1">
        <v>0</v>
      </c>
      <c r="I64" s="1">
        <v>116.72</v>
      </c>
      <c r="J64" s="1">
        <v>1400.64</v>
      </c>
      <c r="K64">
        <v>100</v>
      </c>
      <c r="L64" t="s">
        <v>17</v>
      </c>
      <c r="M64">
        <v>2120</v>
      </c>
      <c r="N64" t="s">
        <v>18</v>
      </c>
      <c r="O64">
        <v>1000</v>
      </c>
      <c r="P64" t="s">
        <v>19</v>
      </c>
    </row>
    <row r="65" spans="1:16" x14ac:dyDescent="0.25">
      <c r="A65" s="2">
        <v>44038</v>
      </c>
      <c r="B65">
        <v>811117934</v>
      </c>
      <c r="C65" t="s">
        <v>43</v>
      </c>
      <c r="D65">
        <v>2120</v>
      </c>
      <c r="E65" t="s">
        <v>14</v>
      </c>
      <c r="F65" t="s">
        <v>15</v>
      </c>
      <c r="G65" t="s">
        <v>21</v>
      </c>
      <c r="H65" s="1">
        <v>0</v>
      </c>
      <c r="I65" s="1">
        <v>106.25</v>
      </c>
      <c r="J65" s="1">
        <v>1275</v>
      </c>
      <c r="K65">
        <v>100</v>
      </c>
      <c r="L65" t="s">
        <v>17</v>
      </c>
      <c r="M65">
        <v>2120</v>
      </c>
      <c r="N65" t="s">
        <v>18</v>
      </c>
      <c r="O65">
        <v>1000</v>
      </c>
      <c r="P65" t="s">
        <v>19</v>
      </c>
    </row>
    <row r="66" spans="1:16" x14ac:dyDescent="0.25">
      <c r="A66" s="2">
        <v>44038</v>
      </c>
      <c r="B66">
        <v>811121611</v>
      </c>
      <c r="C66" t="s">
        <v>44</v>
      </c>
      <c r="D66">
        <v>2120</v>
      </c>
      <c r="E66" t="s">
        <v>14</v>
      </c>
      <c r="F66" t="s">
        <v>15</v>
      </c>
      <c r="G66" t="s">
        <v>24</v>
      </c>
      <c r="H66" s="1">
        <v>0</v>
      </c>
      <c r="I66" s="1">
        <v>51.25</v>
      </c>
      <c r="J66" s="1">
        <v>768.75</v>
      </c>
      <c r="K66">
        <v>100</v>
      </c>
      <c r="L66" t="s">
        <v>17</v>
      </c>
      <c r="M66">
        <v>2120</v>
      </c>
      <c r="N66" t="s">
        <v>18</v>
      </c>
      <c r="O66">
        <v>1000</v>
      </c>
      <c r="P66" t="s">
        <v>19</v>
      </c>
    </row>
    <row r="67" spans="1:16" x14ac:dyDescent="0.25">
      <c r="A67" s="2">
        <v>44038</v>
      </c>
      <c r="B67">
        <v>811121611</v>
      </c>
      <c r="C67" t="s">
        <v>44</v>
      </c>
      <c r="D67">
        <v>2120</v>
      </c>
      <c r="E67" t="s">
        <v>14</v>
      </c>
      <c r="F67" t="s">
        <v>15</v>
      </c>
      <c r="G67" t="s">
        <v>21</v>
      </c>
      <c r="H67" s="1">
        <v>0</v>
      </c>
      <c r="I67" s="1">
        <v>48.5</v>
      </c>
      <c r="J67" s="1">
        <v>582</v>
      </c>
      <c r="K67">
        <v>100</v>
      </c>
      <c r="L67" t="s">
        <v>17</v>
      </c>
      <c r="M67">
        <v>2120</v>
      </c>
      <c r="N67" t="s">
        <v>18</v>
      </c>
      <c r="O67">
        <v>1000</v>
      </c>
      <c r="P67" t="s">
        <v>19</v>
      </c>
    </row>
    <row r="68" spans="1:16" x14ac:dyDescent="0.25">
      <c r="A68" s="2">
        <v>44038</v>
      </c>
      <c r="B68">
        <v>811121992</v>
      </c>
      <c r="C68" t="s">
        <v>45</v>
      </c>
      <c r="D68">
        <v>2120</v>
      </c>
      <c r="E68" t="s">
        <v>14</v>
      </c>
      <c r="F68" t="s">
        <v>15</v>
      </c>
      <c r="G68" t="s">
        <v>21</v>
      </c>
      <c r="H68" s="1">
        <v>0</v>
      </c>
      <c r="I68" s="1">
        <v>118.34</v>
      </c>
      <c r="J68" s="1">
        <v>1420.08</v>
      </c>
      <c r="K68">
        <v>100</v>
      </c>
      <c r="L68" t="s">
        <v>17</v>
      </c>
      <c r="M68">
        <v>2120</v>
      </c>
      <c r="N68" t="s">
        <v>18</v>
      </c>
      <c r="O68">
        <v>1000</v>
      </c>
      <c r="P68" t="s">
        <v>19</v>
      </c>
    </row>
    <row r="69" spans="1:16" x14ac:dyDescent="0.25">
      <c r="A69" s="2">
        <v>44038</v>
      </c>
      <c r="B69">
        <v>811122020</v>
      </c>
      <c r="C69" t="s">
        <v>46</v>
      </c>
      <c r="D69">
        <v>2120</v>
      </c>
      <c r="E69" t="s">
        <v>14</v>
      </c>
      <c r="F69" t="s">
        <v>15</v>
      </c>
      <c r="G69" t="s">
        <v>21</v>
      </c>
      <c r="H69" s="1">
        <v>0</v>
      </c>
      <c r="I69" s="1">
        <v>116.99</v>
      </c>
      <c r="J69" s="1">
        <v>1403.88</v>
      </c>
      <c r="K69">
        <v>100</v>
      </c>
      <c r="L69" t="s">
        <v>17</v>
      </c>
      <c r="M69">
        <v>2120</v>
      </c>
      <c r="N69" t="s">
        <v>18</v>
      </c>
      <c r="O69">
        <v>1000</v>
      </c>
      <c r="P69" t="s">
        <v>19</v>
      </c>
    </row>
    <row r="70" spans="1:16" x14ac:dyDescent="0.25">
      <c r="A70" s="2">
        <v>44038</v>
      </c>
      <c r="B70">
        <v>811123171</v>
      </c>
      <c r="C70" t="s">
        <v>48</v>
      </c>
      <c r="D70">
        <v>2120</v>
      </c>
      <c r="E70" t="s">
        <v>14</v>
      </c>
      <c r="F70" t="s">
        <v>15</v>
      </c>
      <c r="G70" t="s">
        <v>21</v>
      </c>
      <c r="H70" s="1">
        <v>0</v>
      </c>
      <c r="I70" s="1">
        <v>106.1</v>
      </c>
      <c r="J70" s="1">
        <v>1273.2</v>
      </c>
      <c r="K70">
        <v>100</v>
      </c>
      <c r="L70" t="s">
        <v>17</v>
      </c>
      <c r="M70">
        <v>2120</v>
      </c>
      <c r="N70" t="s">
        <v>18</v>
      </c>
      <c r="O70">
        <v>1000</v>
      </c>
      <c r="P70" t="s">
        <v>19</v>
      </c>
    </row>
    <row r="71" spans="1:16" x14ac:dyDescent="0.25">
      <c r="A71" s="2">
        <v>44038</v>
      </c>
      <c r="B71">
        <v>811123978</v>
      </c>
      <c r="C71" t="s">
        <v>49</v>
      </c>
      <c r="D71">
        <v>2120</v>
      </c>
      <c r="E71" t="s">
        <v>14</v>
      </c>
      <c r="F71" t="s">
        <v>15</v>
      </c>
      <c r="G71" t="s">
        <v>21</v>
      </c>
      <c r="H71" s="1">
        <v>0</v>
      </c>
      <c r="I71" s="1">
        <v>98.3</v>
      </c>
      <c r="J71" s="1">
        <v>1179.5999999999999</v>
      </c>
      <c r="K71">
        <v>100</v>
      </c>
      <c r="L71" t="s">
        <v>17</v>
      </c>
      <c r="M71">
        <v>2120</v>
      </c>
      <c r="N71" t="s">
        <v>18</v>
      </c>
      <c r="O71">
        <v>1000</v>
      </c>
      <c r="P71" t="s">
        <v>19</v>
      </c>
    </row>
    <row r="72" spans="1:16" x14ac:dyDescent="0.25">
      <c r="A72" s="2">
        <v>44038</v>
      </c>
      <c r="B72">
        <v>811124961</v>
      </c>
      <c r="C72" t="s">
        <v>50</v>
      </c>
      <c r="D72">
        <v>2120</v>
      </c>
      <c r="E72" t="s">
        <v>14</v>
      </c>
      <c r="F72" t="s">
        <v>15</v>
      </c>
      <c r="G72" t="s">
        <v>16</v>
      </c>
      <c r="H72" s="1">
        <v>0</v>
      </c>
      <c r="I72" s="1">
        <v>107.35</v>
      </c>
      <c r="J72" s="1">
        <v>1341.88</v>
      </c>
      <c r="K72">
        <v>100</v>
      </c>
      <c r="L72" t="s">
        <v>17</v>
      </c>
      <c r="M72">
        <v>2120</v>
      </c>
      <c r="N72" t="s">
        <v>18</v>
      </c>
      <c r="O72">
        <v>1000</v>
      </c>
      <c r="P72" t="s">
        <v>19</v>
      </c>
    </row>
    <row r="73" spans="1:16" x14ac:dyDescent="0.25">
      <c r="A73" s="2">
        <v>44038</v>
      </c>
      <c r="B73">
        <v>811125237</v>
      </c>
      <c r="C73" t="s">
        <v>51</v>
      </c>
      <c r="D73">
        <v>2120</v>
      </c>
      <c r="E73" t="s">
        <v>14</v>
      </c>
      <c r="F73" t="s">
        <v>15</v>
      </c>
      <c r="G73" t="s">
        <v>16</v>
      </c>
      <c r="H73" s="1">
        <v>0</v>
      </c>
      <c r="I73" s="1">
        <v>112</v>
      </c>
      <c r="J73" s="1">
        <v>1400</v>
      </c>
      <c r="K73">
        <v>100</v>
      </c>
      <c r="L73" t="s">
        <v>17</v>
      </c>
      <c r="M73">
        <v>2120</v>
      </c>
      <c r="N73" t="s">
        <v>18</v>
      </c>
      <c r="O73">
        <v>1000</v>
      </c>
      <c r="P73" t="s">
        <v>19</v>
      </c>
    </row>
    <row r="74" spans="1:16" x14ac:dyDescent="0.25">
      <c r="A74" s="2">
        <v>44038</v>
      </c>
      <c r="B74">
        <v>811128201</v>
      </c>
      <c r="C74" t="s">
        <v>65</v>
      </c>
      <c r="D74">
        <v>2120</v>
      </c>
      <c r="E74" t="s">
        <v>14</v>
      </c>
      <c r="F74" t="s">
        <v>15</v>
      </c>
      <c r="G74" t="s">
        <v>21</v>
      </c>
      <c r="H74" s="1">
        <v>0</v>
      </c>
      <c r="I74" s="1">
        <v>38.25</v>
      </c>
      <c r="J74" s="1">
        <v>459</v>
      </c>
      <c r="K74">
        <v>100</v>
      </c>
      <c r="L74" t="s">
        <v>17</v>
      </c>
      <c r="M74">
        <v>2120</v>
      </c>
      <c r="N74" t="s">
        <v>18</v>
      </c>
      <c r="O74">
        <v>1000</v>
      </c>
      <c r="P74" t="s">
        <v>19</v>
      </c>
    </row>
    <row r="75" spans="1:16" x14ac:dyDescent="0.25">
      <c r="A75" s="2">
        <v>44038</v>
      </c>
      <c r="B75">
        <v>811129589</v>
      </c>
      <c r="C75" t="s">
        <v>66</v>
      </c>
      <c r="D75">
        <v>2120</v>
      </c>
      <c r="E75" t="s">
        <v>14</v>
      </c>
      <c r="F75" t="s">
        <v>15</v>
      </c>
      <c r="G75" t="s">
        <v>16</v>
      </c>
      <c r="H75" s="1">
        <v>0</v>
      </c>
      <c r="I75" s="1">
        <v>10.75</v>
      </c>
      <c r="J75" s="1">
        <v>134.38</v>
      </c>
      <c r="K75">
        <v>100</v>
      </c>
      <c r="L75" t="s">
        <v>17</v>
      </c>
      <c r="M75">
        <v>2120</v>
      </c>
      <c r="N75" t="s">
        <v>18</v>
      </c>
      <c r="O75">
        <v>1000</v>
      </c>
      <c r="P75" t="s">
        <v>19</v>
      </c>
    </row>
    <row r="76" spans="1:16" x14ac:dyDescent="0.25">
      <c r="A76" s="2">
        <v>44038</v>
      </c>
      <c r="B76">
        <v>811129777</v>
      </c>
      <c r="C76" t="s">
        <v>52</v>
      </c>
      <c r="D76">
        <v>2120</v>
      </c>
      <c r="E76" t="s">
        <v>14</v>
      </c>
      <c r="F76" t="s">
        <v>15</v>
      </c>
      <c r="G76" t="s">
        <v>21</v>
      </c>
      <c r="H76" s="1">
        <v>0</v>
      </c>
      <c r="I76" s="1">
        <v>118.22</v>
      </c>
      <c r="J76" s="1">
        <v>1418.64</v>
      </c>
      <c r="K76">
        <v>100</v>
      </c>
      <c r="L76" t="s">
        <v>17</v>
      </c>
      <c r="M76">
        <v>2120</v>
      </c>
      <c r="N76" t="s">
        <v>18</v>
      </c>
      <c r="O76">
        <v>1000</v>
      </c>
      <c r="P76" t="s">
        <v>19</v>
      </c>
    </row>
    <row r="77" spans="1:16" x14ac:dyDescent="0.25">
      <c r="A77" s="2">
        <v>44038</v>
      </c>
      <c r="B77">
        <v>811129798</v>
      </c>
      <c r="C77" t="s">
        <v>53</v>
      </c>
      <c r="D77">
        <v>2120</v>
      </c>
      <c r="E77" t="s">
        <v>14</v>
      </c>
      <c r="F77" t="s">
        <v>15</v>
      </c>
      <c r="G77" t="s">
        <v>21</v>
      </c>
      <c r="H77" s="1">
        <v>0</v>
      </c>
      <c r="I77" s="1">
        <v>115.85</v>
      </c>
      <c r="J77" s="1">
        <v>1390.2</v>
      </c>
      <c r="K77">
        <v>100</v>
      </c>
      <c r="L77" t="s">
        <v>17</v>
      </c>
      <c r="M77">
        <v>2120</v>
      </c>
      <c r="N77" t="s">
        <v>18</v>
      </c>
      <c r="O77">
        <v>1000</v>
      </c>
      <c r="P77" t="s">
        <v>19</v>
      </c>
    </row>
    <row r="78" spans="1:16" x14ac:dyDescent="0.25">
      <c r="A78" s="2">
        <v>44038</v>
      </c>
      <c r="B78">
        <v>811130856</v>
      </c>
      <c r="C78" t="s">
        <v>54</v>
      </c>
      <c r="D78">
        <v>2120</v>
      </c>
      <c r="E78" t="s">
        <v>14</v>
      </c>
      <c r="F78" t="s">
        <v>15</v>
      </c>
      <c r="G78" t="s">
        <v>21</v>
      </c>
      <c r="H78" s="1">
        <v>0</v>
      </c>
      <c r="I78" s="1">
        <v>67.44</v>
      </c>
      <c r="J78" s="1">
        <v>809.28</v>
      </c>
      <c r="K78">
        <v>100</v>
      </c>
      <c r="L78" t="s">
        <v>17</v>
      </c>
      <c r="M78">
        <v>2120</v>
      </c>
      <c r="N78" t="s">
        <v>18</v>
      </c>
      <c r="O78">
        <v>1000</v>
      </c>
      <c r="P78" t="s">
        <v>19</v>
      </c>
    </row>
    <row r="79" spans="1:16" x14ac:dyDescent="0.25">
      <c r="A79" s="2">
        <v>44038</v>
      </c>
      <c r="B79">
        <v>811131001</v>
      </c>
      <c r="C79" t="s">
        <v>55</v>
      </c>
      <c r="D79">
        <v>2120</v>
      </c>
      <c r="E79" t="s">
        <v>14</v>
      </c>
      <c r="F79" t="s">
        <v>15</v>
      </c>
      <c r="G79" t="s">
        <v>16</v>
      </c>
      <c r="H79" s="1">
        <v>0</v>
      </c>
      <c r="I79" s="1">
        <v>118.34</v>
      </c>
      <c r="J79" s="1">
        <v>1479.25</v>
      </c>
      <c r="K79">
        <v>100</v>
      </c>
      <c r="L79" t="s">
        <v>17</v>
      </c>
      <c r="M79">
        <v>2120</v>
      </c>
      <c r="N79" t="s">
        <v>18</v>
      </c>
      <c r="O79">
        <v>1000</v>
      </c>
      <c r="P79" t="s">
        <v>19</v>
      </c>
    </row>
    <row r="80" spans="1:16" x14ac:dyDescent="0.25">
      <c r="A80" s="2">
        <v>44038</v>
      </c>
      <c r="B80">
        <v>811131060</v>
      </c>
      <c r="C80" t="s">
        <v>56</v>
      </c>
      <c r="D80">
        <v>2120</v>
      </c>
      <c r="E80" t="s">
        <v>14</v>
      </c>
      <c r="F80" t="s">
        <v>15</v>
      </c>
      <c r="G80" t="s">
        <v>21</v>
      </c>
      <c r="H80" s="1">
        <v>0</v>
      </c>
      <c r="I80" s="1">
        <v>116.39</v>
      </c>
      <c r="J80" s="1">
        <v>1396.68</v>
      </c>
      <c r="K80">
        <v>100</v>
      </c>
      <c r="L80" t="s">
        <v>17</v>
      </c>
      <c r="M80">
        <v>2120</v>
      </c>
      <c r="N80" t="s">
        <v>18</v>
      </c>
      <c r="O80">
        <v>1000</v>
      </c>
      <c r="P80" t="s">
        <v>19</v>
      </c>
    </row>
    <row r="81" spans="1:16" x14ac:dyDescent="0.25">
      <c r="A81" s="2">
        <v>44038</v>
      </c>
      <c r="B81">
        <v>811134683</v>
      </c>
      <c r="C81" t="s">
        <v>67</v>
      </c>
      <c r="D81">
        <v>2120</v>
      </c>
      <c r="E81" t="s">
        <v>14</v>
      </c>
      <c r="F81" t="s">
        <v>15</v>
      </c>
      <c r="G81" t="s">
        <v>21</v>
      </c>
      <c r="H81" s="1">
        <v>0</v>
      </c>
      <c r="I81" s="1">
        <v>93.95</v>
      </c>
      <c r="J81" s="1">
        <v>1127.4000000000001</v>
      </c>
      <c r="K81">
        <v>100</v>
      </c>
      <c r="L81" t="s">
        <v>17</v>
      </c>
      <c r="M81">
        <v>2120</v>
      </c>
      <c r="N81" t="s">
        <v>18</v>
      </c>
      <c r="O81">
        <v>1000</v>
      </c>
      <c r="P81" t="s">
        <v>19</v>
      </c>
    </row>
    <row r="82" spans="1:16" x14ac:dyDescent="0.25">
      <c r="A82" s="2">
        <v>44038</v>
      </c>
      <c r="B82">
        <v>811134773</v>
      </c>
      <c r="C82" t="s">
        <v>68</v>
      </c>
      <c r="D82">
        <v>2120</v>
      </c>
      <c r="E82" t="s">
        <v>14</v>
      </c>
      <c r="F82" t="s">
        <v>15</v>
      </c>
      <c r="G82" t="s">
        <v>21</v>
      </c>
      <c r="H82" s="1">
        <v>0</v>
      </c>
      <c r="I82" s="1">
        <v>5</v>
      </c>
      <c r="J82" s="1">
        <v>60</v>
      </c>
      <c r="K82">
        <v>100</v>
      </c>
      <c r="L82" t="s">
        <v>17</v>
      </c>
      <c r="M82">
        <v>2120</v>
      </c>
      <c r="N82" t="s">
        <v>18</v>
      </c>
      <c r="O82">
        <v>1000</v>
      </c>
      <c r="P82" t="s">
        <v>19</v>
      </c>
    </row>
    <row r="83" spans="1:16" x14ac:dyDescent="0.25">
      <c r="A83" s="2">
        <v>44038</v>
      </c>
      <c r="B83">
        <v>811135399</v>
      </c>
      <c r="C83" t="s">
        <v>57</v>
      </c>
      <c r="D83">
        <v>2120</v>
      </c>
      <c r="E83" t="s">
        <v>14</v>
      </c>
      <c r="F83" t="s">
        <v>15</v>
      </c>
      <c r="G83" t="s">
        <v>21</v>
      </c>
      <c r="H83" s="1">
        <v>0</v>
      </c>
      <c r="I83" s="1">
        <v>116.77</v>
      </c>
      <c r="J83" s="1">
        <v>1401.24</v>
      </c>
      <c r="K83">
        <v>100</v>
      </c>
      <c r="L83" t="s">
        <v>17</v>
      </c>
      <c r="M83">
        <v>2120</v>
      </c>
      <c r="N83" t="s">
        <v>18</v>
      </c>
      <c r="O83">
        <v>1000</v>
      </c>
      <c r="P83" t="s">
        <v>19</v>
      </c>
    </row>
    <row r="84" spans="1:16" x14ac:dyDescent="0.25">
      <c r="A84" s="2">
        <v>44038</v>
      </c>
      <c r="B84">
        <v>811135400</v>
      </c>
      <c r="C84" t="s">
        <v>69</v>
      </c>
      <c r="D84">
        <v>2120</v>
      </c>
      <c r="E84" t="s">
        <v>14</v>
      </c>
      <c r="F84" t="s">
        <v>15</v>
      </c>
      <c r="G84" t="s">
        <v>16</v>
      </c>
      <c r="H84" s="1">
        <v>0</v>
      </c>
      <c r="I84" s="1">
        <v>116.64</v>
      </c>
      <c r="J84" s="1">
        <v>1458</v>
      </c>
      <c r="K84">
        <v>100</v>
      </c>
      <c r="L84" t="s">
        <v>17</v>
      </c>
      <c r="M84">
        <v>2120</v>
      </c>
      <c r="N84" t="s">
        <v>18</v>
      </c>
      <c r="O84">
        <v>1000</v>
      </c>
      <c r="P84" t="s">
        <v>19</v>
      </c>
    </row>
    <row r="85" spans="1:16" x14ac:dyDescent="0.25">
      <c r="A85" s="2">
        <v>44038</v>
      </c>
      <c r="B85">
        <v>811135401</v>
      </c>
      <c r="C85" t="s">
        <v>59</v>
      </c>
      <c r="D85">
        <v>2120</v>
      </c>
      <c r="E85" t="s">
        <v>14</v>
      </c>
      <c r="F85" t="s">
        <v>15</v>
      </c>
      <c r="G85" t="s">
        <v>21</v>
      </c>
      <c r="H85" s="1">
        <v>0</v>
      </c>
      <c r="I85" s="1">
        <v>106.37</v>
      </c>
      <c r="J85" s="1">
        <v>1276.44</v>
      </c>
      <c r="K85">
        <v>100</v>
      </c>
      <c r="L85" t="s">
        <v>17</v>
      </c>
      <c r="M85">
        <v>2120</v>
      </c>
      <c r="N85" t="s">
        <v>18</v>
      </c>
      <c r="O85">
        <v>1000</v>
      </c>
      <c r="P85" t="s">
        <v>19</v>
      </c>
    </row>
    <row r="86" spans="1:16" x14ac:dyDescent="0.25">
      <c r="A86" s="2">
        <v>44038</v>
      </c>
      <c r="B86">
        <v>811135402</v>
      </c>
      <c r="C86" t="s">
        <v>70</v>
      </c>
      <c r="D86">
        <v>2120</v>
      </c>
      <c r="E86" t="s">
        <v>14</v>
      </c>
      <c r="F86" t="s">
        <v>15</v>
      </c>
      <c r="G86" t="s">
        <v>21</v>
      </c>
      <c r="H86" s="1">
        <v>0</v>
      </c>
      <c r="I86" s="1">
        <v>108.85</v>
      </c>
      <c r="J86" s="1">
        <v>1306.2</v>
      </c>
      <c r="K86">
        <v>100</v>
      </c>
      <c r="L86" t="s">
        <v>17</v>
      </c>
      <c r="M86">
        <v>2120</v>
      </c>
      <c r="N86" t="s">
        <v>18</v>
      </c>
      <c r="O86">
        <v>1000</v>
      </c>
      <c r="P86" t="s">
        <v>19</v>
      </c>
    </row>
    <row r="87" spans="1:16" x14ac:dyDescent="0.25">
      <c r="A87" s="2">
        <v>44038</v>
      </c>
      <c r="B87">
        <v>811135403</v>
      </c>
      <c r="C87" t="s">
        <v>61</v>
      </c>
      <c r="D87">
        <v>2120</v>
      </c>
      <c r="E87" t="s">
        <v>14</v>
      </c>
      <c r="F87" t="s">
        <v>15</v>
      </c>
      <c r="G87" t="s">
        <v>21</v>
      </c>
      <c r="H87" s="1">
        <v>0</v>
      </c>
      <c r="I87" s="1">
        <v>117.97</v>
      </c>
      <c r="J87" s="1">
        <v>1415.64</v>
      </c>
      <c r="K87">
        <v>100</v>
      </c>
      <c r="L87" t="s">
        <v>17</v>
      </c>
      <c r="M87">
        <v>2120</v>
      </c>
      <c r="N87" t="s">
        <v>18</v>
      </c>
      <c r="O87">
        <v>1000</v>
      </c>
      <c r="P87" t="s">
        <v>19</v>
      </c>
    </row>
    <row r="88" spans="1:16" x14ac:dyDescent="0.25">
      <c r="A88" s="2">
        <v>44122</v>
      </c>
      <c r="B88">
        <v>811033576</v>
      </c>
      <c r="C88" t="s">
        <v>13</v>
      </c>
      <c r="D88">
        <v>2120</v>
      </c>
      <c r="E88" t="s">
        <v>14</v>
      </c>
      <c r="F88" t="s">
        <v>15</v>
      </c>
      <c r="G88" t="s">
        <v>16</v>
      </c>
      <c r="H88" s="1">
        <v>0</v>
      </c>
      <c r="I88" s="1">
        <v>71.5</v>
      </c>
      <c r="J88" s="1">
        <v>893.75</v>
      </c>
      <c r="K88">
        <v>100</v>
      </c>
      <c r="L88" t="s">
        <v>17</v>
      </c>
      <c r="M88">
        <v>2120</v>
      </c>
      <c r="N88" t="s">
        <v>18</v>
      </c>
      <c r="O88">
        <v>1000</v>
      </c>
      <c r="P88" t="s">
        <v>19</v>
      </c>
    </row>
    <row r="89" spans="1:16" x14ac:dyDescent="0.25">
      <c r="A89" s="2">
        <v>44122</v>
      </c>
      <c r="B89">
        <v>811035575</v>
      </c>
      <c r="C89" t="s">
        <v>71</v>
      </c>
      <c r="D89">
        <v>2120</v>
      </c>
      <c r="E89" t="s">
        <v>14</v>
      </c>
      <c r="F89" t="s">
        <v>15</v>
      </c>
      <c r="G89" t="s">
        <v>16</v>
      </c>
      <c r="H89" s="1">
        <v>0</v>
      </c>
      <c r="I89" s="1">
        <v>9</v>
      </c>
      <c r="J89" s="1">
        <v>112.5</v>
      </c>
      <c r="K89">
        <v>100</v>
      </c>
      <c r="L89" t="s">
        <v>17</v>
      </c>
      <c r="M89">
        <v>2120</v>
      </c>
      <c r="N89" t="s">
        <v>18</v>
      </c>
      <c r="O89">
        <v>1000</v>
      </c>
      <c r="P89" t="s">
        <v>19</v>
      </c>
    </row>
    <row r="90" spans="1:16" x14ac:dyDescent="0.25">
      <c r="A90" s="2">
        <v>44122</v>
      </c>
      <c r="B90">
        <v>811053578</v>
      </c>
      <c r="C90" t="s">
        <v>20</v>
      </c>
      <c r="D90">
        <v>2120</v>
      </c>
      <c r="E90" t="s">
        <v>14</v>
      </c>
      <c r="F90" t="s">
        <v>15</v>
      </c>
      <c r="G90" t="s">
        <v>21</v>
      </c>
      <c r="H90" s="1">
        <v>0</v>
      </c>
      <c r="I90" s="1">
        <v>57.25</v>
      </c>
      <c r="J90" s="1">
        <v>687</v>
      </c>
      <c r="K90">
        <v>100</v>
      </c>
      <c r="L90" t="s">
        <v>17</v>
      </c>
      <c r="M90">
        <v>2120</v>
      </c>
      <c r="N90" t="s">
        <v>18</v>
      </c>
      <c r="O90">
        <v>1000</v>
      </c>
      <c r="P90" t="s">
        <v>19</v>
      </c>
    </row>
    <row r="91" spans="1:16" x14ac:dyDescent="0.25">
      <c r="A91" s="2">
        <v>44122</v>
      </c>
      <c r="B91">
        <v>811056051</v>
      </c>
      <c r="C91" t="s">
        <v>22</v>
      </c>
      <c r="D91">
        <v>2120</v>
      </c>
      <c r="E91" t="s">
        <v>14</v>
      </c>
      <c r="F91" t="s">
        <v>15</v>
      </c>
      <c r="G91" t="s">
        <v>16</v>
      </c>
      <c r="H91" s="1">
        <v>0</v>
      </c>
      <c r="I91" s="1">
        <v>67</v>
      </c>
      <c r="J91" s="1">
        <v>837.5</v>
      </c>
      <c r="K91">
        <v>100</v>
      </c>
      <c r="L91" t="s">
        <v>17</v>
      </c>
      <c r="M91">
        <v>2120</v>
      </c>
      <c r="N91" t="s">
        <v>18</v>
      </c>
      <c r="O91">
        <v>1000</v>
      </c>
      <c r="P91" t="s">
        <v>19</v>
      </c>
    </row>
    <row r="92" spans="1:16" x14ac:dyDescent="0.25">
      <c r="A92" s="2">
        <v>44122</v>
      </c>
      <c r="B92">
        <v>811056598</v>
      </c>
      <c r="C92" t="s">
        <v>72</v>
      </c>
      <c r="D92">
        <v>2120</v>
      </c>
      <c r="E92" t="s">
        <v>14</v>
      </c>
      <c r="F92" t="s">
        <v>15</v>
      </c>
      <c r="G92" t="s">
        <v>24</v>
      </c>
      <c r="H92" s="1">
        <v>0</v>
      </c>
      <c r="I92" s="1">
        <v>73.75</v>
      </c>
      <c r="J92" s="1">
        <v>1106.25</v>
      </c>
      <c r="K92">
        <v>100</v>
      </c>
      <c r="L92" t="s">
        <v>17</v>
      </c>
      <c r="M92">
        <v>2120</v>
      </c>
      <c r="N92" t="s">
        <v>18</v>
      </c>
      <c r="O92">
        <v>1000</v>
      </c>
      <c r="P92" t="s">
        <v>19</v>
      </c>
    </row>
    <row r="93" spans="1:16" x14ac:dyDescent="0.25">
      <c r="A93" s="2">
        <v>44122</v>
      </c>
      <c r="B93">
        <v>811058551</v>
      </c>
      <c r="C93" t="s">
        <v>23</v>
      </c>
      <c r="D93">
        <v>2120</v>
      </c>
      <c r="E93" t="s">
        <v>14</v>
      </c>
      <c r="F93" t="s">
        <v>15</v>
      </c>
      <c r="G93" t="s">
        <v>24</v>
      </c>
      <c r="H93" s="1">
        <v>0</v>
      </c>
      <c r="I93" s="1">
        <v>72.25</v>
      </c>
      <c r="J93" s="1">
        <v>1083.75</v>
      </c>
      <c r="K93">
        <v>100</v>
      </c>
      <c r="L93" t="s">
        <v>17</v>
      </c>
      <c r="M93">
        <v>2120</v>
      </c>
      <c r="N93" t="s">
        <v>18</v>
      </c>
      <c r="O93">
        <v>1000</v>
      </c>
      <c r="P93" t="s">
        <v>19</v>
      </c>
    </row>
    <row r="94" spans="1:16" x14ac:dyDescent="0.25">
      <c r="A94" s="2">
        <v>44122</v>
      </c>
      <c r="B94">
        <v>811059809</v>
      </c>
      <c r="C94" t="s">
        <v>25</v>
      </c>
      <c r="D94">
        <v>2120</v>
      </c>
      <c r="E94" t="s">
        <v>14</v>
      </c>
      <c r="F94" t="s">
        <v>15</v>
      </c>
      <c r="G94" t="s">
        <v>21</v>
      </c>
      <c r="H94" s="1">
        <v>0</v>
      </c>
      <c r="I94" s="1">
        <v>58</v>
      </c>
      <c r="J94" s="1">
        <v>696</v>
      </c>
      <c r="K94">
        <v>100</v>
      </c>
      <c r="L94" t="s">
        <v>17</v>
      </c>
      <c r="M94">
        <v>2120</v>
      </c>
      <c r="N94" t="s">
        <v>18</v>
      </c>
      <c r="O94">
        <v>1000</v>
      </c>
      <c r="P94" t="s">
        <v>19</v>
      </c>
    </row>
    <row r="95" spans="1:16" x14ac:dyDescent="0.25">
      <c r="A95" s="2">
        <v>44122</v>
      </c>
      <c r="B95">
        <v>811062525</v>
      </c>
      <c r="C95" t="s">
        <v>73</v>
      </c>
      <c r="D95">
        <v>2120</v>
      </c>
      <c r="E95" t="s">
        <v>14</v>
      </c>
      <c r="F95" t="s">
        <v>15</v>
      </c>
      <c r="G95" t="s">
        <v>21</v>
      </c>
      <c r="H95" s="1">
        <v>0</v>
      </c>
      <c r="I95" s="1">
        <v>61.5</v>
      </c>
      <c r="J95" s="1">
        <v>738</v>
      </c>
      <c r="K95">
        <v>100</v>
      </c>
      <c r="L95" t="s">
        <v>17</v>
      </c>
      <c r="M95">
        <v>2120</v>
      </c>
      <c r="N95" t="s">
        <v>18</v>
      </c>
      <c r="O95">
        <v>1000</v>
      </c>
      <c r="P95" t="s">
        <v>19</v>
      </c>
    </row>
    <row r="96" spans="1:16" x14ac:dyDescent="0.25">
      <c r="A96" s="2">
        <v>44122</v>
      </c>
      <c r="B96">
        <v>811063832</v>
      </c>
      <c r="C96" t="s">
        <v>74</v>
      </c>
      <c r="D96">
        <v>2120</v>
      </c>
      <c r="E96" t="s">
        <v>14</v>
      </c>
      <c r="F96" t="s">
        <v>15</v>
      </c>
      <c r="G96" t="s">
        <v>21</v>
      </c>
      <c r="H96" s="1">
        <v>0</v>
      </c>
      <c r="I96" s="1">
        <v>70.75</v>
      </c>
      <c r="J96" s="1">
        <v>849</v>
      </c>
      <c r="K96">
        <v>100</v>
      </c>
      <c r="L96" t="s">
        <v>17</v>
      </c>
      <c r="M96">
        <v>2120</v>
      </c>
      <c r="N96" t="s">
        <v>18</v>
      </c>
      <c r="O96">
        <v>1000</v>
      </c>
      <c r="P96" t="s">
        <v>19</v>
      </c>
    </row>
    <row r="97" spans="1:16" x14ac:dyDescent="0.25">
      <c r="A97" s="2">
        <v>44122</v>
      </c>
      <c r="B97">
        <v>811064751</v>
      </c>
      <c r="C97" t="s">
        <v>26</v>
      </c>
      <c r="D97">
        <v>2120</v>
      </c>
      <c r="E97" t="s">
        <v>14</v>
      </c>
      <c r="F97" t="s">
        <v>15</v>
      </c>
      <c r="G97" t="s">
        <v>27</v>
      </c>
      <c r="H97" s="1">
        <v>0</v>
      </c>
      <c r="I97" s="1">
        <v>67.25</v>
      </c>
      <c r="J97" s="1">
        <v>874.25</v>
      </c>
      <c r="K97">
        <v>100</v>
      </c>
      <c r="L97" t="s">
        <v>17</v>
      </c>
      <c r="M97">
        <v>2120</v>
      </c>
      <c r="N97" t="s">
        <v>18</v>
      </c>
      <c r="O97">
        <v>1000</v>
      </c>
      <c r="P97" t="s">
        <v>19</v>
      </c>
    </row>
    <row r="98" spans="1:16" x14ac:dyDescent="0.25">
      <c r="A98" s="2">
        <v>44122</v>
      </c>
      <c r="B98">
        <v>811064802</v>
      </c>
      <c r="C98" t="s">
        <v>75</v>
      </c>
      <c r="D98">
        <v>2120</v>
      </c>
      <c r="E98" t="s">
        <v>14</v>
      </c>
      <c r="F98" t="s">
        <v>15</v>
      </c>
      <c r="G98" t="s">
        <v>16</v>
      </c>
      <c r="H98" s="1">
        <v>0</v>
      </c>
      <c r="I98" s="1">
        <v>4.25</v>
      </c>
      <c r="J98" s="1">
        <v>53.13</v>
      </c>
      <c r="K98">
        <v>100</v>
      </c>
      <c r="L98" t="s">
        <v>17</v>
      </c>
      <c r="M98">
        <v>2120</v>
      </c>
      <c r="N98" t="s">
        <v>18</v>
      </c>
      <c r="O98">
        <v>1000</v>
      </c>
      <c r="P98" t="s">
        <v>19</v>
      </c>
    </row>
    <row r="99" spans="1:16" x14ac:dyDescent="0.25">
      <c r="A99" s="2">
        <v>44122</v>
      </c>
      <c r="B99">
        <v>811066280</v>
      </c>
      <c r="C99" t="s">
        <v>76</v>
      </c>
      <c r="D99">
        <v>2120</v>
      </c>
      <c r="E99" t="s">
        <v>14</v>
      </c>
      <c r="F99" t="s">
        <v>15</v>
      </c>
      <c r="G99" t="s">
        <v>21</v>
      </c>
      <c r="H99" s="1">
        <v>0</v>
      </c>
      <c r="I99" s="1">
        <v>67.25</v>
      </c>
      <c r="J99" s="1">
        <v>807</v>
      </c>
      <c r="K99">
        <v>100</v>
      </c>
      <c r="L99" t="s">
        <v>17</v>
      </c>
      <c r="M99">
        <v>2120</v>
      </c>
      <c r="N99" t="s">
        <v>18</v>
      </c>
      <c r="O99">
        <v>1000</v>
      </c>
      <c r="P99" t="s">
        <v>19</v>
      </c>
    </row>
    <row r="100" spans="1:16" x14ac:dyDescent="0.25">
      <c r="A100" s="2">
        <v>44122</v>
      </c>
      <c r="B100">
        <v>811071224</v>
      </c>
      <c r="C100" t="s">
        <v>77</v>
      </c>
      <c r="D100">
        <v>2120</v>
      </c>
      <c r="E100" t="s">
        <v>14</v>
      </c>
      <c r="F100" t="s">
        <v>15</v>
      </c>
      <c r="G100" t="s">
        <v>21</v>
      </c>
      <c r="H100" s="1">
        <v>0</v>
      </c>
      <c r="I100" s="1">
        <v>69.5</v>
      </c>
      <c r="J100" s="1">
        <v>834</v>
      </c>
      <c r="K100">
        <v>100</v>
      </c>
      <c r="L100" t="s">
        <v>17</v>
      </c>
      <c r="M100">
        <v>2120</v>
      </c>
      <c r="N100" t="s">
        <v>18</v>
      </c>
      <c r="O100">
        <v>1000</v>
      </c>
      <c r="P100" t="s">
        <v>19</v>
      </c>
    </row>
    <row r="101" spans="1:16" x14ac:dyDescent="0.25">
      <c r="A101" s="2">
        <v>44122</v>
      </c>
      <c r="B101">
        <v>811077564</v>
      </c>
      <c r="C101" t="s">
        <v>29</v>
      </c>
      <c r="D101">
        <v>2120</v>
      </c>
      <c r="E101" t="s">
        <v>14</v>
      </c>
      <c r="F101" t="s">
        <v>15</v>
      </c>
      <c r="G101" t="s">
        <v>21</v>
      </c>
      <c r="H101" s="1">
        <v>0</v>
      </c>
      <c r="I101" s="1">
        <v>62.5</v>
      </c>
      <c r="J101" s="1">
        <v>750</v>
      </c>
      <c r="K101">
        <v>100</v>
      </c>
      <c r="L101" t="s">
        <v>17</v>
      </c>
      <c r="M101">
        <v>2120</v>
      </c>
      <c r="N101" t="s">
        <v>18</v>
      </c>
      <c r="O101">
        <v>1000</v>
      </c>
      <c r="P101" t="s">
        <v>19</v>
      </c>
    </row>
    <row r="102" spans="1:16" x14ac:dyDescent="0.25">
      <c r="A102" s="2">
        <v>44122</v>
      </c>
      <c r="B102">
        <v>811079168</v>
      </c>
      <c r="C102" t="s">
        <v>78</v>
      </c>
      <c r="D102">
        <v>2120</v>
      </c>
      <c r="E102" t="s">
        <v>14</v>
      </c>
      <c r="F102" t="s">
        <v>15</v>
      </c>
      <c r="G102" t="s">
        <v>16</v>
      </c>
      <c r="H102" s="1">
        <v>0</v>
      </c>
      <c r="I102" s="1">
        <v>67.75</v>
      </c>
      <c r="J102" s="1">
        <v>846.88</v>
      </c>
      <c r="K102">
        <v>100</v>
      </c>
      <c r="L102" t="s">
        <v>17</v>
      </c>
      <c r="M102">
        <v>2120</v>
      </c>
      <c r="N102" t="s">
        <v>18</v>
      </c>
      <c r="O102">
        <v>1000</v>
      </c>
      <c r="P102" t="s">
        <v>19</v>
      </c>
    </row>
    <row r="103" spans="1:16" x14ac:dyDescent="0.25">
      <c r="A103" s="2">
        <v>44122</v>
      </c>
      <c r="B103">
        <v>811079580</v>
      </c>
      <c r="C103" t="s">
        <v>79</v>
      </c>
      <c r="D103">
        <v>2120</v>
      </c>
      <c r="E103" t="s">
        <v>14</v>
      </c>
      <c r="F103" t="s">
        <v>15</v>
      </c>
      <c r="G103" t="s">
        <v>21</v>
      </c>
      <c r="H103" s="1">
        <v>0</v>
      </c>
      <c r="I103" s="1">
        <v>69.75</v>
      </c>
      <c r="J103" s="1">
        <v>837</v>
      </c>
      <c r="K103">
        <v>100</v>
      </c>
      <c r="L103" t="s">
        <v>17</v>
      </c>
      <c r="M103">
        <v>2120</v>
      </c>
      <c r="N103" t="s">
        <v>18</v>
      </c>
      <c r="O103">
        <v>1000</v>
      </c>
      <c r="P103" t="s">
        <v>19</v>
      </c>
    </row>
    <row r="104" spans="1:16" x14ac:dyDescent="0.25">
      <c r="A104" s="2">
        <v>44122</v>
      </c>
      <c r="B104">
        <v>811079929</v>
      </c>
      <c r="C104" t="s">
        <v>80</v>
      </c>
      <c r="D104">
        <v>2120</v>
      </c>
      <c r="E104" t="s">
        <v>14</v>
      </c>
      <c r="F104" t="s">
        <v>15</v>
      </c>
      <c r="G104" t="s">
        <v>21</v>
      </c>
      <c r="H104" s="1">
        <v>0</v>
      </c>
      <c r="I104" s="1">
        <v>67.25</v>
      </c>
      <c r="J104" s="1">
        <v>807</v>
      </c>
      <c r="K104">
        <v>100</v>
      </c>
      <c r="L104" t="s">
        <v>17</v>
      </c>
      <c r="M104">
        <v>2120</v>
      </c>
      <c r="N104" t="s">
        <v>18</v>
      </c>
      <c r="O104">
        <v>1000</v>
      </c>
      <c r="P104" t="s">
        <v>19</v>
      </c>
    </row>
    <row r="105" spans="1:16" x14ac:dyDescent="0.25">
      <c r="A105" s="2">
        <v>44122</v>
      </c>
      <c r="B105">
        <v>811081146</v>
      </c>
      <c r="C105" t="s">
        <v>31</v>
      </c>
      <c r="D105">
        <v>2120</v>
      </c>
      <c r="E105" t="s">
        <v>14</v>
      </c>
      <c r="F105" t="s">
        <v>15</v>
      </c>
      <c r="G105" t="s">
        <v>16</v>
      </c>
      <c r="H105" s="1">
        <v>0</v>
      </c>
      <c r="I105" s="1">
        <v>67.5</v>
      </c>
      <c r="J105" s="1">
        <v>843.75</v>
      </c>
      <c r="K105">
        <v>100</v>
      </c>
      <c r="L105" t="s">
        <v>17</v>
      </c>
      <c r="M105">
        <v>2120</v>
      </c>
      <c r="N105" t="s">
        <v>18</v>
      </c>
      <c r="O105">
        <v>1000</v>
      </c>
      <c r="P105" t="s">
        <v>19</v>
      </c>
    </row>
    <row r="106" spans="1:16" x14ac:dyDescent="0.25">
      <c r="A106" s="2">
        <v>44122</v>
      </c>
      <c r="B106">
        <v>811081765</v>
      </c>
      <c r="C106" t="s">
        <v>81</v>
      </c>
      <c r="D106">
        <v>2120</v>
      </c>
      <c r="E106" t="s">
        <v>14</v>
      </c>
      <c r="F106" t="s">
        <v>15</v>
      </c>
      <c r="G106" t="s">
        <v>21</v>
      </c>
      <c r="H106" s="1">
        <v>0</v>
      </c>
      <c r="I106" s="1">
        <v>58</v>
      </c>
      <c r="J106" s="1">
        <v>696</v>
      </c>
      <c r="K106">
        <v>100</v>
      </c>
      <c r="L106" t="s">
        <v>17</v>
      </c>
      <c r="M106">
        <v>2120</v>
      </c>
      <c r="N106" t="s">
        <v>18</v>
      </c>
      <c r="O106">
        <v>1000</v>
      </c>
      <c r="P106" t="s">
        <v>19</v>
      </c>
    </row>
    <row r="107" spans="1:16" x14ac:dyDescent="0.25">
      <c r="A107" s="2">
        <v>44122</v>
      </c>
      <c r="B107">
        <v>811086551</v>
      </c>
      <c r="C107" t="s">
        <v>82</v>
      </c>
      <c r="D107">
        <v>2120</v>
      </c>
      <c r="E107" t="s">
        <v>14</v>
      </c>
      <c r="F107" t="s">
        <v>15</v>
      </c>
      <c r="G107" t="s">
        <v>16</v>
      </c>
      <c r="H107" s="1">
        <v>0</v>
      </c>
      <c r="I107" s="1">
        <v>71.5</v>
      </c>
      <c r="J107" s="1">
        <v>893.75</v>
      </c>
      <c r="K107">
        <v>100</v>
      </c>
      <c r="L107" t="s">
        <v>17</v>
      </c>
      <c r="M107">
        <v>2120</v>
      </c>
      <c r="N107" t="s">
        <v>18</v>
      </c>
      <c r="O107">
        <v>1000</v>
      </c>
      <c r="P107" t="s">
        <v>19</v>
      </c>
    </row>
    <row r="108" spans="1:16" x14ac:dyDescent="0.25">
      <c r="A108" s="2">
        <v>44122</v>
      </c>
      <c r="B108">
        <v>811090452</v>
      </c>
      <c r="C108" t="s">
        <v>83</v>
      </c>
      <c r="D108">
        <v>2120</v>
      </c>
      <c r="E108" t="s">
        <v>14</v>
      </c>
      <c r="F108" t="s">
        <v>15</v>
      </c>
      <c r="G108" t="s">
        <v>16</v>
      </c>
      <c r="H108" s="1">
        <v>0</v>
      </c>
      <c r="I108" s="1">
        <v>72.25</v>
      </c>
      <c r="J108" s="1">
        <v>903.13</v>
      </c>
      <c r="K108">
        <v>100</v>
      </c>
      <c r="L108" t="s">
        <v>17</v>
      </c>
      <c r="M108">
        <v>2120</v>
      </c>
      <c r="N108" t="s">
        <v>18</v>
      </c>
      <c r="O108">
        <v>1000</v>
      </c>
      <c r="P108" t="s">
        <v>19</v>
      </c>
    </row>
    <row r="109" spans="1:16" x14ac:dyDescent="0.25">
      <c r="A109" s="2">
        <v>44122</v>
      </c>
      <c r="B109">
        <v>811090499</v>
      </c>
      <c r="C109" t="s">
        <v>84</v>
      </c>
      <c r="D109">
        <v>2120</v>
      </c>
      <c r="E109" t="s">
        <v>14</v>
      </c>
      <c r="F109" t="s">
        <v>15</v>
      </c>
      <c r="G109" t="s">
        <v>21</v>
      </c>
      <c r="H109" s="1">
        <v>0</v>
      </c>
      <c r="I109" s="1">
        <v>71</v>
      </c>
      <c r="J109" s="1">
        <v>852</v>
      </c>
      <c r="K109">
        <v>100</v>
      </c>
      <c r="L109" t="s">
        <v>17</v>
      </c>
      <c r="M109">
        <v>2120</v>
      </c>
      <c r="N109" t="s">
        <v>18</v>
      </c>
      <c r="O109">
        <v>1000</v>
      </c>
      <c r="P109" t="s">
        <v>19</v>
      </c>
    </row>
    <row r="110" spans="1:16" x14ac:dyDescent="0.25">
      <c r="A110" s="2">
        <v>44122</v>
      </c>
      <c r="B110">
        <v>811093899</v>
      </c>
      <c r="C110" t="s">
        <v>85</v>
      </c>
      <c r="D110">
        <v>2120</v>
      </c>
      <c r="E110" t="s">
        <v>14</v>
      </c>
      <c r="F110" t="s">
        <v>15</v>
      </c>
      <c r="G110" t="s">
        <v>16</v>
      </c>
      <c r="H110" s="1">
        <v>0</v>
      </c>
      <c r="I110" s="1">
        <v>10.5</v>
      </c>
      <c r="J110" s="1">
        <v>131.25</v>
      </c>
      <c r="K110">
        <v>100</v>
      </c>
      <c r="L110" t="s">
        <v>17</v>
      </c>
      <c r="M110">
        <v>2120</v>
      </c>
      <c r="N110" t="s">
        <v>18</v>
      </c>
      <c r="O110">
        <v>1000</v>
      </c>
      <c r="P110" t="s">
        <v>19</v>
      </c>
    </row>
    <row r="111" spans="1:16" x14ac:dyDescent="0.25">
      <c r="A111" s="2">
        <v>44122</v>
      </c>
      <c r="B111">
        <v>811094814</v>
      </c>
      <c r="C111" t="s">
        <v>34</v>
      </c>
      <c r="D111">
        <v>2120</v>
      </c>
      <c r="E111" t="s">
        <v>14</v>
      </c>
      <c r="F111" t="s">
        <v>15</v>
      </c>
      <c r="G111" t="s">
        <v>27</v>
      </c>
      <c r="H111" s="1">
        <v>0</v>
      </c>
      <c r="I111" s="1">
        <v>71.25</v>
      </c>
      <c r="J111" s="1">
        <v>926.25</v>
      </c>
      <c r="K111">
        <v>100</v>
      </c>
      <c r="L111" t="s">
        <v>17</v>
      </c>
      <c r="M111">
        <v>2120</v>
      </c>
      <c r="N111" t="s">
        <v>18</v>
      </c>
      <c r="O111">
        <v>1000</v>
      </c>
      <c r="P111" t="s">
        <v>19</v>
      </c>
    </row>
    <row r="112" spans="1:16" x14ac:dyDescent="0.25">
      <c r="A112" s="2">
        <v>44122</v>
      </c>
      <c r="B112">
        <v>811096114</v>
      </c>
      <c r="C112" t="s">
        <v>86</v>
      </c>
      <c r="D112">
        <v>2120</v>
      </c>
      <c r="E112" t="s">
        <v>14</v>
      </c>
      <c r="F112" t="s">
        <v>15</v>
      </c>
      <c r="G112" t="s">
        <v>21</v>
      </c>
      <c r="H112" s="1">
        <v>0</v>
      </c>
      <c r="I112" s="1">
        <v>19.75</v>
      </c>
      <c r="J112" s="1">
        <v>237</v>
      </c>
      <c r="K112">
        <v>100</v>
      </c>
      <c r="L112" t="s">
        <v>17</v>
      </c>
      <c r="M112">
        <v>2120</v>
      </c>
      <c r="N112" t="s">
        <v>18</v>
      </c>
      <c r="O112">
        <v>1000</v>
      </c>
      <c r="P112" t="s">
        <v>19</v>
      </c>
    </row>
    <row r="113" spans="1:16" x14ac:dyDescent="0.25">
      <c r="A113" s="2">
        <v>44122</v>
      </c>
      <c r="B113">
        <v>811098656</v>
      </c>
      <c r="C113" t="s">
        <v>87</v>
      </c>
      <c r="D113">
        <v>2120</v>
      </c>
      <c r="E113" t="s">
        <v>14</v>
      </c>
      <c r="F113" t="s">
        <v>15</v>
      </c>
      <c r="G113" t="s">
        <v>27</v>
      </c>
      <c r="H113" s="1">
        <v>0</v>
      </c>
      <c r="I113" s="1">
        <v>69.5</v>
      </c>
      <c r="J113" s="1">
        <v>903.5</v>
      </c>
      <c r="K113">
        <v>100</v>
      </c>
      <c r="L113" t="s">
        <v>17</v>
      </c>
      <c r="M113">
        <v>2120</v>
      </c>
      <c r="N113" t="s">
        <v>18</v>
      </c>
      <c r="O113">
        <v>1000</v>
      </c>
      <c r="P113" t="s">
        <v>19</v>
      </c>
    </row>
    <row r="114" spans="1:16" x14ac:dyDescent="0.25">
      <c r="A114" s="2">
        <v>44122</v>
      </c>
      <c r="B114">
        <v>811100495</v>
      </c>
      <c r="C114" t="s">
        <v>36</v>
      </c>
      <c r="D114">
        <v>2120</v>
      </c>
      <c r="E114" t="s">
        <v>14</v>
      </c>
      <c r="F114" t="s">
        <v>15</v>
      </c>
      <c r="G114" t="s">
        <v>24</v>
      </c>
      <c r="H114" s="1">
        <v>0</v>
      </c>
      <c r="I114" s="1">
        <v>76</v>
      </c>
      <c r="J114" s="1">
        <v>1140</v>
      </c>
      <c r="K114">
        <v>100</v>
      </c>
      <c r="L114" t="s">
        <v>17</v>
      </c>
      <c r="M114">
        <v>2120</v>
      </c>
      <c r="N114" t="s">
        <v>18</v>
      </c>
      <c r="O114">
        <v>1000</v>
      </c>
      <c r="P114" t="s">
        <v>19</v>
      </c>
    </row>
    <row r="115" spans="1:16" x14ac:dyDescent="0.25">
      <c r="A115" s="2">
        <v>44122</v>
      </c>
      <c r="B115">
        <v>811102196</v>
      </c>
      <c r="C115" t="s">
        <v>88</v>
      </c>
      <c r="D115">
        <v>2120</v>
      </c>
      <c r="E115" t="s">
        <v>14</v>
      </c>
      <c r="F115" t="s">
        <v>15</v>
      </c>
      <c r="G115" t="s">
        <v>21</v>
      </c>
      <c r="H115" s="1">
        <v>0</v>
      </c>
      <c r="I115" s="1">
        <v>40</v>
      </c>
      <c r="J115" s="1">
        <v>480</v>
      </c>
      <c r="K115">
        <v>100</v>
      </c>
      <c r="L115" t="s">
        <v>17</v>
      </c>
      <c r="M115">
        <v>2120</v>
      </c>
      <c r="N115" t="s">
        <v>18</v>
      </c>
      <c r="O115">
        <v>1000</v>
      </c>
      <c r="P115" t="s">
        <v>19</v>
      </c>
    </row>
    <row r="116" spans="1:16" x14ac:dyDescent="0.25">
      <c r="A116" s="2">
        <v>44122</v>
      </c>
      <c r="B116">
        <v>811102664</v>
      </c>
      <c r="C116" t="s">
        <v>37</v>
      </c>
      <c r="D116">
        <v>2120</v>
      </c>
      <c r="E116" t="s">
        <v>14</v>
      </c>
      <c r="F116" t="s">
        <v>15</v>
      </c>
      <c r="G116" t="s">
        <v>27</v>
      </c>
      <c r="H116" s="1">
        <v>0</v>
      </c>
      <c r="I116" s="1">
        <v>69</v>
      </c>
      <c r="J116" s="1">
        <v>897</v>
      </c>
      <c r="K116">
        <v>100</v>
      </c>
      <c r="L116" t="s">
        <v>17</v>
      </c>
      <c r="M116">
        <v>2120</v>
      </c>
      <c r="N116" t="s">
        <v>18</v>
      </c>
      <c r="O116">
        <v>1000</v>
      </c>
      <c r="P116" t="s">
        <v>19</v>
      </c>
    </row>
    <row r="117" spans="1:16" x14ac:dyDescent="0.25">
      <c r="A117" s="2">
        <v>44122</v>
      </c>
      <c r="B117">
        <v>811103727</v>
      </c>
      <c r="C117" t="s">
        <v>89</v>
      </c>
      <c r="D117">
        <v>2120</v>
      </c>
      <c r="E117" t="s">
        <v>14</v>
      </c>
      <c r="F117" t="s">
        <v>15</v>
      </c>
      <c r="G117" t="s">
        <v>16</v>
      </c>
      <c r="H117" s="1">
        <v>0</v>
      </c>
      <c r="I117" s="1">
        <v>67.5</v>
      </c>
      <c r="J117" s="1">
        <v>843.75</v>
      </c>
      <c r="K117">
        <v>100</v>
      </c>
      <c r="L117" t="s">
        <v>17</v>
      </c>
      <c r="M117">
        <v>2120</v>
      </c>
      <c r="N117" t="s">
        <v>18</v>
      </c>
      <c r="O117">
        <v>1000</v>
      </c>
      <c r="P117" t="s">
        <v>19</v>
      </c>
    </row>
    <row r="118" spans="1:16" x14ac:dyDescent="0.25">
      <c r="A118" s="2">
        <v>44122</v>
      </c>
      <c r="B118">
        <v>811104145</v>
      </c>
      <c r="C118" t="s">
        <v>90</v>
      </c>
      <c r="D118">
        <v>2120</v>
      </c>
      <c r="E118" t="s">
        <v>14</v>
      </c>
      <c r="F118" t="s">
        <v>15</v>
      </c>
      <c r="G118" t="s">
        <v>16</v>
      </c>
      <c r="H118" s="1">
        <v>0</v>
      </c>
      <c r="I118" s="1">
        <v>69.25</v>
      </c>
      <c r="J118" s="1">
        <v>865.63</v>
      </c>
      <c r="K118">
        <v>100</v>
      </c>
      <c r="L118" t="s">
        <v>17</v>
      </c>
      <c r="M118">
        <v>2120</v>
      </c>
      <c r="N118" t="s">
        <v>18</v>
      </c>
      <c r="O118">
        <v>1000</v>
      </c>
      <c r="P118" t="s">
        <v>19</v>
      </c>
    </row>
    <row r="119" spans="1:16" x14ac:dyDescent="0.25">
      <c r="A119" s="2">
        <v>44122</v>
      </c>
      <c r="B119">
        <v>811104257</v>
      </c>
      <c r="C119" t="s">
        <v>91</v>
      </c>
      <c r="D119">
        <v>2120</v>
      </c>
      <c r="E119" t="s">
        <v>14</v>
      </c>
      <c r="F119" t="s">
        <v>15</v>
      </c>
      <c r="G119" t="s">
        <v>27</v>
      </c>
      <c r="H119" s="1">
        <v>0</v>
      </c>
      <c r="I119" s="1">
        <v>71.5</v>
      </c>
      <c r="J119" s="1">
        <v>929.5</v>
      </c>
      <c r="K119">
        <v>100</v>
      </c>
      <c r="L119" t="s">
        <v>17</v>
      </c>
      <c r="M119">
        <v>2120</v>
      </c>
      <c r="N119" t="s">
        <v>18</v>
      </c>
      <c r="O119">
        <v>1000</v>
      </c>
      <c r="P119" t="s">
        <v>19</v>
      </c>
    </row>
    <row r="120" spans="1:16" x14ac:dyDescent="0.25">
      <c r="A120" s="2">
        <v>44122</v>
      </c>
      <c r="B120">
        <v>811104706</v>
      </c>
      <c r="C120" t="s">
        <v>38</v>
      </c>
      <c r="D120">
        <v>2120</v>
      </c>
      <c r="E120" t="s">
        <v>14</v>
      </c>
      <c r="F120" t="s">
        <v>15</v>
      </c>
      <c r="G120" t="s">
        <v>16</v>
      </c>
      <c r="H120" s="1">
        <v>0</v>
      </c>
      <c r="I120" s="1">
        <v>52.25</v>
      </c>
      <c r="J120" s="1">
        <v>653.13</v>
      </c>
      <c r="K120">
        <v>100</v>
      </c>
      <c r="L120" t="s">
        <v>17</v>
      </c>
      <c r="M120">
        <v>2120</v>
      </c>
      <c r="N120" t="s">
        <v>18</v>
      </c>
      <c r="O120">
        <v>1000</v>
      </c>
      <c r="P120" t="s">
        <v>19</v>
      </c>
    </row>
    <row r="121" spans="1:16" x14ac:dyDescent="0.25">
      <c r="A121" s="2">
        <v>44122</v>
      </c>
      <c r="B121">
        <v>811104727</v>
      </c>
      <c r="C121" t="s">
        <v>92</v>
      </c>
      <c r="D121">
        <v>2120</v>
      </c>
      <c r="E121" t="s">
        <v>14</v>
      </c>
      <c r="F121" t="s">
        <v>15</v>
      </c>
      <c r="G121" t="s">
        <v>21</v>
      </c>
      <c r="H121" s="1">
        <v>0</v>
      </c>
      <c r="I121" s="1">
        <v>67.5</v>
      </c>
      <c r="J121" s="1">
        <v>810</v>
      </c>
      <c r="K121">
        <v>100</v>
      </c>
      <c r="L121" t="s">
        <v>17</v>
      </c>
      <c r="M121">
        <v>2120</v>
      </c>
      <c r="N121" t="s">
        <v>18</v>
      </c>
      <c r="O121">
        <v>1000</v>
      </c>
      <c r="P121" t="s">
        <v>19</v>
      </c>
    </row>
    <row r="122" spans="1:16" x14ac:dyDescent="0.25">
      <c r="A122" s="2">
        <v>44122</v>
      </c>
      <c r="B122">
        <v>811104901</v>
      </c>
      <c r="C122" t="s">
        <v>39</v>
      </c>
      <c r="D122">
        <v>2120</v>
      </c>
      <c r="E122" t="s">
        <v>14</v>
      </c>
      <c r="F122" t="s">
        <v>15</v>
      </c>
      <c r="G122" t="s">
        <v>16</v>
      </c>
      <c r="H122" s="1">
        <v>0</v>
      </c>
      <c r="I122" s="1">
        <v>66.25</v>
      </c>
      <c r="J122" s="1">
        <v>828.13</v>
      </c>
      <c r="K122">
        <v>100</v>
      </c>
      <c r="L122" t="s">
        <v>17</v>
      </c>
      <c r="M122">
        <v>2120</v>
      </c>
      <c r="N122" t="s">
        <v>18</v>
      </c>
      <c r="O122">
        <v>1000</v>
      </c>
      <c r="P122" t="s">
        <v>19</v>
      </c>
    </row>
    <row r="123" spans="1:16" x14ac:dyDescent="0.25">
      <c r="A123" s="2">
        <v>44122</v>
      </c>
      <c r="B123">
        <v>811105142</v>
      </c>
      <c r="C123" t="s">
        <v>40</v>
      </c>
      <c r="D123">
        <v>2120</v>
      </c>
      <c r="E123" t="s">
        <v>14</v>
      </c>
      <c r="F123" t="s">
        <v>15</v>
      </c>
      <c r="G123" t="s">
        <v>16</v>
      </c>
      <c r="H123" s="1">
        <v>0</v>
      </c>
      <c r="I123" s="1">
        <v>66.5</v>
      </c>
      <c r="J123" s="1">
        <v>831.25</v>
      </c>
      <c r="K123">
        <v>100</v>
      </c>
      <c r="L123" t="s">
        <v>17</v>
      </c>
      <c r="M123">
        <v>2120</v>
      </c>
      <c r="N123" t="s">
        <v>18</v>
      </c>
      <c r="O123">
        <v>1000</v>
      </c>
      <c r="P123" t="s">
        <v>19</v>
      </c>
    </row>
    <row r="124" spans="1:16" x14ac:dyDescent="0.25">
      <c r="A124" s="2">
        <v>44122</v>
      </c>
      <c r="B124">
        <v>811105303</v>
      </c>
      <c r="C124" t="s">
        <v>93</v>
      </c>
      <c r="D124">
        <v>2120</v>
      </c>
      <c r="E124" t="s">
        <v>14</v>
      </c>
      <c r="F124" t="s">
        <v>15</v>
      </c>
      <c r="G124" t="s">
        <v>24</v>
      </c>
      <c r="H124" s="1">
        <v>0</v>
      </c>
      <c r="I124" s="1">
        <v>76.5</v>
      </c>
      <c r="J124" s="1">
        <v>1147.5</v>
      </c>
      <c r="K124">
        <v>100</v>
      </c>
      <c r="L124" t="s">
        <v>17</v>
      </c>
      <c r="M124">
        <v>2120</v>
      </c>
      <c r="N124" t="s">
        <v>18</v>
      </c>
      <c r="O124">
        <v>1000</v>
      </c>
      <c r="P124" t="s">
        <v>19</v>
      </c>
    </row>
    <row r="125" spans="1:16" x14ac:dyDescent="0.25">
      <c r="A125" s="2">
        <v>44122</v>
      </c>
      <c r="B125">
        <v>811107217</v>
      </c>
      <c r="C125" t="s">
        <v>94</v>
      </c>
      <c r="D125">
        <v>2120</v>
      </c>
      <c r="E125" t="s">
        <v>14</v>
      </c>
      <c r="F125" t="s">
        <v>15</v>
      </c>
      <c r="G125" t="s">
        <v>16</v>
      </c>
      <c r="H125" s="1">
        <v>0</v>
      </c>
      <c r="I125" s="1">
        <v>67.5</v>
      </c>
      <c r="J125" s="1">
        <v>843.75</v>
      </c>
      <c r="K125">
        <v>100</v>
      </c>
      <c r="L125" t="s">
        <v>17</v>
      </c>
      <c r="M125">
        <v>2120</v>
      </c>
      <c r="N125" t="s">
        <v>18</v>
      </c>
      <c r="O125">
        <v>1000</v>
      </c>
      <c r="P125" t="s">
        <v>19</v>
      </c>
    </row>
    <row r="126" spans="1:16" x14ac:dyDescent="0.25">
      <c r="A126" s="2">
        <v>44122</v>
      </c>
      <c r="B126">
        <v>811107999</v>
      </c>
      <c r="C126" t="s">
        <v>95</v>
      </c>
      <c r="D126">
        <v>2120</v>
      </c>
      <c r="E126" t="s">
        <v>14</v>
      </c>
      <c r="F126" t="s">
        <v>15</v>
      </c>
      <c r="G126" t="s">
        <v>21</v>
      </c>
      <c r="H126" s="1">
        <v>0</v>
      </c>
      <c r="I126" s="1">
        <v>68</v>
      </c>
      <c r="J126" s="1">
        <v>816</v>
      </c>
      <c r="K126">
        <v>100</v>
      </c>
      <c r="L126" t="s">
        <v>17</v>
      </c>
      <c r="M126">
        <v>2120</v>
      </c>
      <c r="N126" t="s">
        <v>18</v>
      </c>
      <c r="O126">
        <v>1000</v>
      </c>
      <c r="P126" t="s">
        <v>19</v>
      </c>
    </row>
    <row r="127" spans="1:16" x14ac:dyDescent="0.25">
      <c r="A127" s="2">
        <v>44122</v>
      </c>
      <c r="B127">
        <v>811108264</v>
      </c>
      <c r="C127" t="s">
        <v>41</v>
      </c>
      <c r="D127">
        <v>2120</v>
      </c>
      <c r="E127" t="s">
        <v>14</v>
      </c>
      <c r="F127" t="s">
        <v>15</v>
      </c>
      <c r="G127" t="s">
        <v>27</v>
      </c>
      <c r="H127" s="1">
        <v>0</v>
      </c>
      <c r="I127" s="1">
        <v>72</v>
      </c>
      <c r="J127" s="1">
        <v>936</v>
      </c>
      <c r="K127">
        <v>100</v>
      </c>
      <c r="L127" t="s">
        <v>17</v>
      </c>
      <c r="M127">
        <v>2120</v>
      </c>
      <c r="N127" t="s">
        <v>18</v>
      </c>
      <c r="O127">
        <v>1000</v>
      </c>
      <c r="P127" t="s">
        <v>19</v>
      </c>
    </row>
    <row r="128" spans="1:16" x14ac:dyDescent="0.25">
      <c r="A128" s="2">
        <v>44122</v>
      </c>
      <c r="B128">
        <v>811109996</v>
      </c>
      <c r="C128" t="s">
        <v>96</v>
      </c>
      <c r="D128">
        <v>2120</v>
      </c>
      <c r="E128" t="s">
        <v>14</v>
      </c>
      <c r="F128" t="s">
        <v>15</v>
      </c>
      <c r="G128" t="s">
        <v>27</v>
      </c>
      <c r="H128" s="1">
        <v>0</v>
      </c>
      <c r="I128" s="1">
        <v>67.25</v>
      </c>
      <c r="J128" s="1">
        <v>874.25</v>
      </c>
      <c r="K128">
        <v>100</v>
      </c>
      <c r="L128" t="s">
        <v>17</v>
      </c>
      <c r="M128">
        <v>2120</v>
      </c>
      <c r="N128" t="s">
        <v>18</v>
      </c>
      <c r="O128">
        <v>1000</v>
      </c>
      <c r="P128" t="s">
        <v>19</v>
      </c>
    </row>
    <row r="129" spans="1:16" x14ac:dyDescent="0.25">
      <c r="A129" s="2">
        <v>44122</v>
      </c>
      <c r="B129">
        <v>811111838</v>
      </c>
      <c r="C129" t="s">
        <v>97</v>
      </c>
      <c r="D129">
        <v>2120</v>
      </c>
      <c r="E129" t="s">
        <v>14</v>
      </c>
      <c r="F129" t="s">
        <v>15</v>
      </c>
      <c r="G129" t="s">
        <v>21</v>
      </c>
      <c r="H129" s="1">
        <v>0</v>
      </c>
      <c r="I129" s="1">
        <v>71</v>
      </c>
      <c r="J129" s="1">
        <v>852</v>
      </c>
      <c r="K129">
        <v>100</v>
      </c>
      <c r="L129" t="s">
        <v>17</v>
      </c>
      <c r="M129">
        <v>2120</v>
      </c>
      <c r="N129" t="s">
        <v>18</v>
      </c>
      <c r="O129">
        <v>1000</v>
      </c>
      <c r="P129" t="s">
        <v>19</v>
      </c>
    </row>
    <row r="130" spans="1:16" x14ac:dyDescent="0.25">
      <c r="A130" s="2">
        <v>44122</v>
      </c>
      <c r="B130">
        <v>811112298</v>
      </c>
      <c r="C130" t="s">
        <v>98</v>
      </c>
      <c r="D130">
        <v>2120</v>
      </c>
      <c r="E130" t="s">
        <v>14</v>
      </c>
      <c r="F130" t="s">
        <v>15</v>
      </c>
      <c r="G130" t="s">
        <v>21</v>
      </c>
      <c r="H130" s="1">
        <v>0</v>
      </c>
      <c r="I130" s="1">
        <v>67.25</v>
      </c>
      <c r="J130" s="1">
        <v>807</v>
      </c>
      <c r="K130">
        <v>100</v>
      </c>
      <c r="L130" t="s">
        <v>17</v>
      </c>
      <c r="M130">
        <v>2120</v>
      </c>
      <c r="N130" t="s">
        <v>18</v>
      </c>
      <c r="O130">
        <v>1000</v>
      </c>
      <c r="P130" t="s">
        <v>19</v>
      </c>
    </row>
    <row r="131" spans="1:16" x14ac:dyDescent="0.25">
      <c r="A131" s="2">
        <v>44122</v>
      </c>
      <c r="B131">
        <v>811117891</v>
      </c>
      <c r="C131" t="s">
        <v>99</v>
      </c>
      <c r="D131">
        <v>2120</v>
      </c>
      <c r="E131" t="s">
        <v>14</v>
      </c>
      <c r="F131" t="s">
        <v>15</v>
      </c>
      <c r="G131" t="s">
        <v>21</v>
      </c>
      <c r="H131" s="1">
        <v>0</v>
      </c>
      <c r="I131" s="1">
        <v>29</v>
      </c>
      <c r="J131" s="1">
        <v>348</v>
      </c>
      <c r="K131">
        <v>100</v>
      </c>
      <c r="L131" t="s">
        <v>17</v>
      </c>
      <c r="M131">
        <v>2120</v>
      </c>
      <c r="N131" t="s">
        <v>18</v>
      </c>
      <c r="O131">
        <v>1000</v>
      </c>
      <c r="P131" t="s">
        <v>19</v>
      </c>
    </row>
    <row r="132" spans="1:16" x14ac:dyDescent="0.25">
      <c r="A132" s="2">
        <v>44122</v>
      </c>
      <c r="B132">
        <v>811117934</v>
      </c>
      <c r="C132" t="s">
        <v>43</v>
      </c>
      <c r="D132">
        <v>2120</v>
      </c>
      <c r="E132" t="s">
        <v>14</v>
      </c>
      <c r="F132" t="s">
        <v>15</v>
      </c>
      <c r="G132" t="s">
        <v>16</v>
      </c>
      <c r="H132" s="1">
        <v>0</v>
      </c>
      <c r="I132" s="1">
        <v>71</v>
      </c>
      <c r="J132" s="1">
        <v>887.5</v>
      </c>
      <c r="K132">
        <v>100</v>
      </c>
      <c r="L132" t="s">
        <v>17</v>
      </c>
      <c r="M132">
        <v>2120</v>
      </c>
      <c r="N132" t="s">
        <v>18</v>
      </c>
      <c r="O132">
        <v>1000</v>
      </c>
      <c r="P132" t="s">
        <v>19</v>
      </c>
    </row>
    <row r="133" spans="1:16" x14ac:dyDescent="0.25">
      <c r="A133" s="2">
        <v>44122</v>
      </c>
      <c r="B133">
        <v>811121611</v>
      </c>
      <c r="C133" t="s">
        <v>44</v>
      </c>
      <c r="D133">
        <v>2120</v>
      </c>
      <c r="E133" t="s">
        <v>14</v>
      </c>
      <c r="F133" t="s">
        <v>15</v>
      </c>
      <c r="G133" t="s">
        <v>24</v>
      </c>
      <c r="H133" s="1">
        <v>0</v>
      </c>
      <c r="I133" s="1">
        <v>81.25</v>
      </c>
      <c r="J133" s="1">
        <v>1218.75</v>
      </c>
      <c r="K133">
        <v>100</v>
      </c>
      <c r="L133" t="s">
        <v>17</v>
      </c>
      <c r="M133">
        <v>2120</v>
      </c>
      <c r="N133" t="s">
        <v>18</v>
      </c>
      <c r="O133">
        <v>1000</v>
      </c>
      <c r="P133" t="s">
        <v>19</v>
      </c>
    </row>
    <row r="134" spans="1:16" x14ac:dyDescent="0.25">
      <c r="A134" s="2">
        <v>44122</v>
      </c>
      <c r="B134">
        <v>811121963</v>
      </c>
      <c r="C134" t="s">
        <v>100</v>
      </c>
      <c r="D134">
        <v>2120</v>
      </c>
      <c r="E134" t="s">
        <v>14</v>
      </c>
      <c r="F134" t="s">
        <v>15</v>
      </c>
      <c r="G134" t="s">
        <v>21</v>
      </c>
      <c r="H134" s="1">
        <v>0</v>
      </c>
      <c r="I134" s="1">
        <v>69.25</v>
      </c>
      <c r="J134" s="1">
        <v>831</v>
      </c>
      <c r="K134">
        <v>100</v>
      </c>
      <c r="L134" t="s">
        <v>17</v>
      </c>
      <c r="M134">
        <v>2120</v>
      </c>
      <c r="N134" t="s">
        <v>18</v>
      </c>
      <c r="O134">
        <v>1000</v>
      </c>
      <c r="P134" t="s">
        <v>19</v>
      </c>
    </row>
    <row r="135" spans="1:16" x14ac:dyDescent="0.25">
      <c r="A135" s="2">
        <v>44122</v>
      </c>
      <c r="B135">
        <v>811121992</v>
      </c>
      <c r="C135" t="s">
        <v>45</v>
      </c>
      <c r="D135">
        <v>2120</v>
      </c>
      <c r="E135" t="s">
        <v>14</v>
      </c>
      <c r="F135" t="s">
        <v>15</v>
      </c>
      <c r="G135" t="s">
        <v>21</v>
      </c>
      <c r="H135" s="1">
        <v>0</v>
      </c>
      <c r="I135" s="1">
        <v>66.5</v>
      </c>
      <c r="J135" s="1">
        <v>798</v>
      </c>
      <c r="K135">
        <v>100</v>
      </c>
      <c r="L135" t="s">
        <v>17</v>
      </c>
      <c r="M135">
        <v>2120</v>
      </c>
      <c r="N135" t="s">
        <v>18</v>
      </c>
      <c r="O135">
        <v>1000</v>
      </c>
      <c r="P135" t="s">
        <v>19</v>
      </c>
    </row>
    <row r="136" spans="1:16" x14ac:dyDescent="0.25">
      <c r="A136" s="2">
        <v>44122</v>
      </c>
      <c r="B136">
        <v>811122017</v>
      </c>
      <c r="C136" t="s">
        <v>101</v>
      </c>
      <c r="D136">
        <v>2120</v>
      </c>
      <c r="E136" t="s">
        <v>14</v>
      </c>
      <c r="F136" t="s">
        <v>15</v>
      </c>
      <c r="G136" t="s">
        <v>21</v>
      </c>
      <c r="H136" s="1">
        <v>0</v>
      </c>
      <c r="I136" s="1">
        <v>69.5</v>
      </c>
      <c r="J136" s="1">
        <v>834</v>
      </c>
      <c r="K136">
        <v>100</v>
      </c>
      <c r="L136" t="s">
        <v>17</v>
      </c>
      <c r="M136">
        <v>2120</v>
      </c>
      <c r="N136" t="s">
        <v>18</v>
      </c>
      <c r="O136">
        <v>1000</v>
      </c>
      <c r="P136" t="s">
        <v>19</v>
      </c>
    </row>
    <row r="137" spans="1:16" x14ac:dyDescent="0.25">
      <c r="A137" s="2">
        <v>44122</v>
      </c>
      <c r="B137">
        <v>811122915</v>
      </c>
      <c r="C137" t="s">
        <v>102</v>
      </c>
      <c r="D137">
        <v>2120</v>
      </c>
      <c r="E137" t="s">
        <v>14</v>
      </c>
      <c r="F137" t="s">
        <v>15</v>
      </c>
      <c r="G137" t="s">
        <v>16</v>
      </c>
      <c r="H137" s="1">
        <v>0</v>
      </c>
      <c r="I137" s="1">
        <v>67</v>
      </c>
      <c r="J137" s="1">
        <v>837.5</v>
      </c>
      <c r="K137">
        <v>100</v>
      </c>
      <c r="L137" t="s">
        <v>17</v>
      </c>
      <c r="M137">
        <v>2120</v>
      </c>
      <c r="N137" t="s">
        <v>18</v>
      </c>
      <c r="O137">
        <v>1000</v>
      </c>
      <c r="P137" t="s">
        <v>19</v>
      </c>
    </row>
    <row r="138" spans="1:16" x14ac:dyDescent="0.25">
      <c r="A138" s="2">
        <v>44122</v>
      </c>
      <c r="B138">
        <v>811123244</v>
      </c>
      <c r="C138" t="s">
        <v>103</v>
      </c>
      <c r="D138">
        <v>2120</v>
      </c>
      <c r="E138" t="s">
        <v>14</v>
      </c>
      <c r="F138" t="s">
        <v>15</v>
      </c>
      <c r="G138" t="s">
        <v>21</v>
      </c>
      <c r="H138" s="1">
        <v>0</v>
      </c>
      <c r="I138" s="1">
        <v>67.25</v>
      </c>
      <c r="J138" s="1">
        <v>807</v>
      </c>
      <c r="K138">
        <v>100</v>
      </c>
      <c r="L138" t="s">
        <v>17</v>
      </c>
      <c r="M138">
        <v>2120</v>
      </c>
      <c r="N138" t="s">
        <v>18</v>
      </c>
      <c r="O138">
        <v>1000</v>
      </c>
      <c r="P138" t="s">
        <v>19</v>
      </c>
    </row>
    <row r="139" spans="1:16" x14ac:dyDescent="0.25">
      <c r="A139" s="2">
        <v>44122</v>
      </c>
      <c r="B139">
        <v>811124961</v>
      </c>
      <c r="C139" t="s">
        <v>50</v>
      </c>
      <c r="D139">
        <v>2120</v>
      </c>
      <c r="E139" t="s">
        <v>14</v>
      </c>
      <c r="F139" t="s">
        <v>15</v>
      </c>
      <c r="G139" t="s">
        <v>16</v>
      </c>
      <c r="H139" s="1">
        <v>0</v>
      </c>
      <c r="I139" s="1">
        <v>66.75</v>
      </c>
      <c r="J139" s="1">
        <v>834.38</v>
      </c>
      <c r="K139">
        <v>100</v>
      </c>
      <c r="L139" t="s">
        <v>17</v>
      </c>
      <c r="M139">
        <v>2120</v>
      </c>
      <c r="N139" t="s">
        <v>18</v>
      </c>
      <c r="O139">
        <v>1000</v>
      </c>
      <c r="P139" t="s">
        <v>19</v>
      </c>
    </row>
    <row r="140" spans="1:16" x14ac:dyDescent="0.25">
      <c r="A140" s="2">
        <v>44122</v>
      </c>
      <c r="B140">
        <v>811124972</v>
      </c>
      <c r="C140" t="s">
        <v>104</v>
      </c>
      <c r="D140">
        <v>2120</v>
      </c>
      <c r="E140" t="s">
        <v>14</v>
      </c>
      <c r="F140" t="s">
        <v>15</v>
      </c>
      <c r="G140" t="s">
        <v>21</v>
      </c>
      <c r="H140" s="1">
        <v>0</v>
      </c>
      <c r="I140" s="1">
        <v>67</v>
      </c>
      <c r="J140" s="1">
        <v>804</v>
      </c>
      <c r="K140">
        <v>100</v>
      </c>
      <c r="L140" t="s">
        <v>17</v>
      </c>
      <c r="M140">
        <v>2120</v>
      </c>
      <c r="N140" t="s">
        <v>18</v>
      </c>
      <c r="O140">
        <v>1000</v>
      </c>
      <c r="P140" t="s">
        <v>19</v>
      </c>
    </row>
    <row r="141" spans="1:16" x14ac:dyDescent="0.25">
      <c r="A141" s="2">
        <v>44122</v>
      </c>
      <c r="B141">
        <v>811125090</v>
      </c>
      <c r="C141" t="s">
        <v>105</v>
      </c>
      <c r="D141">
        <v>2120</v>
      </c>
      <c r="E141" t="s">
        <v>14</v>
      </c>
      <c r="F141" t="s">
        <v>15</v>
      </c>
      <c r="G141" t="s">
        <v>21</v>
      </c>
      <c r="H141" s="1">
        <v>0</v>
      </c>
      <c r="I141" s="1">
        <v>69.5</v>
      </c>
      <c r="J141" s="1">
        <v>834</v>
      </c>
      <c r="K141">
        <v>100</v>
      </c>
      <c r="L141" t="s">
        <v>17</v>
      </c>
      <c r="M141">
        <v>2120</v>
      </c>
      <c r="N141" t="s">
        <v>18</v>
      </c>
      <c r="O141">
        <v>1000</v>
      </c>
      <c r="P141" t="s">
        <v>19</v>
      </c>
    </row>
    <row r="142" spans="1:16" x14ac:dyDescent="0.25">
      <c r="A142" s="2">
        <v>44122</v>
      </c>
      <c r="B142">
        <v>811125237</v>
      </c>
      <c r="C142" t="s">
        <v>51</v>
      </c>
      <c r="D142">
        <v>2120</v>
      </c>
      <c r="E142" t="s">
        <v>14</v>
      </c>
      <c r="F142" t="s">
        <v>15</v>
      </c>
      <c r="G142" t="s">
        <v>21</v>
      </c>
      <c r="H142" s="1">
        <v>0</v>
      </c>
      <c r="I142" s="1">
        <v>69.5</v>
      </c>
      <c r="J142" s="1">
        <v>834</v>
      </c>
      <c r="K142">
        <v>100</v>
      </c>
      <c r="L142" t="s">
        <v>17</v>
      </c>
      <c r="M142">
        <v>2120</v>
      </c>
      <c r="N142" t="s">
        <v>18</v>
      </c>
      <c r="O142">
        <v>1000</v>
      </c>
      <c r="P142" t="s">
        <v>19</v>
      </c>
    </row>
    <row r="143" spans="1:16" x14ac:dyDescent="0.25">
      <c r="A143" s="2">
        <v>44122</v>
      </c>
      <c r="B143">
        <v>811127413</v>
      </c>
      <c r="C143" t="s">
        <v>106</v>
      </c>
      <c r="D143">
        <v>2120</v>
      </c>
      <c r="E143" t="s">
        <v>14</v>
      </c>
      <c r="F143" t="s">
        <v>15</v>
      </c>
      <c r="G143" t="s">
        <v>16</v>
      </c>
      <c r="H143" s="1">
        <v>0</v>
      </c>
      <c r="I143" s="1">
        <v>67</v>
      </c>
      <c r="J143" s="1">
        <v>837.5</v>
      </c>
      <c r="K143">
        <v>100</v>
      </c>
      <c r="L143" t="s">
        <v>17</v>
      </c>
      <c r="M143">
        <v>2120</v>
      </c>
      <c r="N143" t="s">
        <v>18</v>
      </c>
      <c r="O143">
        <v>1000</v>
      </c>
      <c r="P143" t="s">
        <v>19</v>
      </c>
    </row>
    <row r="144" spans="1:16" x14ac:dyDescent="0.25">
      <c r="A144" s="2">
        <v>44122</v>
      </c>
      <c r="B144">
        <v>811128520</v>
      </c>
      <c r="C144" t="s">
        <v>107</v>
      </c>
      <c r="D144">
        <v>2120</v>
      </c>
      <c r="E144" t="s">
        <v>14</v>
      </c>
      <c r="F144" t="s">
        <v>15</v>
      </c>
      <c r="G144" t="s">
        <v>16</v>
      </c>
      <c r="H144" s="1">
        <v>0</v>
      </c>
      <c r="I144" s="1">
        <v>69.75</v>
      </c>
      <c r="J144" s="1">
        <v>871.88</v>
      </c>
      <c r="K144">
        <v>100</v>
      </c>
      <c r="L144" t="s">
        <v>17</v>
      </c>
      <c r="M144">
        <v>2120</v>
      </c>
      <c r="N144" t="s">
        <v>18</v>
      </c>
      <c r="O144">
        <v>1000</v>
      </c>
      <c r="P144" t="s">
        <v>19</v>
      </c>
    </row>
    <row r="145" spans="1:16" x14ac:dyDescent="0.25">
      <c r="A145" s="2">
        <v>44122</v>
      </c>
      <c r="B145">
        <v>811129497</v>
      </c>
      <c r="C145" t="s">
        <v>108</v>
      </c>
      <c r="D145">
        <v>2120</v>
      </c>
      <c r="E145" t="s">
        <v>14</v>
      </c>
      <c r="F145" t="s">
        <v>15</v>
      </c>
      <c r="G145" t="s">
        <v>21</v>
      </c>
      <c r="H145" s="1">
        <v>0</v>
      </c>
      <c r="I145" s="1">
        <v>64.75</v>
      </c>
      <c r="J145" s="1">
        <v>777</v>
      </c>
      <c r="K145">
        <v>100</v>
      </c>
      <c r="L145" t="s">
        <v>17</v>
      </c>
      <c r="M145">
        <v>2120</v>
      </c>
      <c r="N145" t="s">
        <v>18</v>
      </c>
      <c r="O145">
        <v>1000</v>
      </c>
      <c r="P145" t="s">
        <v>19</v>
      </c>
    </row>
    <row r="146" spans="1:16" x14ac:dyDescent="0.25">
      <c r="A146" s="2">
        <v>44122</v>
      </c>
      <c r="B146">
        <v>811129777</v>
      </c>
      <c r="C146" t="s">
        <v>52</v>
      </c>
      <c r="D146">
        <v>2120</v>
      </c>
      <c r="E146" t="s">
        <v>14</v>
      </c>
      <c r="F146" t="s">
        <v>15</v>
      </c>
      <c r="G146" t="s">
        <v>21</v>
      </c>
      <c r="H146" s="1">
        <v>0</v>
      </c>
      <c r="I146" s="1">
        <v>67</v>
      </c>
      <c r="J146" s="1">
        <v>804</v>
      </c>
      <c r="K146">
        <v>100</v>
      </c>
      <c r="L146" t="s">
        <v>17</v>
      </c>
      <c r="M146">
        <v>2120</v>
      </c>
      <c r="N146" t="s">
        <v>18</v>
      </c>
      <c r="O146">
        <v>1000</v>
      </c>
      <c r="P146" t="s">
        <v>19</v>
      </c>
    </row>
    <row r="147" spans="1:16" x14ac:dyDescent="0.25">
      <c r="A147" s="2">
        <v>44122</v>
      </c>
      <c r="B147">
        <v>811129798</v>
      </c>
      <c r="C147" t="s">
        <v>53</v>
      </c>
      <c r="D147">
        <v>2120</v>
      </c>
      <c r="E147" t="s">
        <v>14</v>
      </c>
      <c r="F147" t="s">
        <v>15</v>
      </c>
      <c r="G147" t="s">
        <v>21</v>
      </c>
      <c r="H147" s="1">
        <v>0</v>
      </c>
      <c r="I147" s="1">
        <v>66.5</v>
      </c>
      <c r="J147" s="1">
        <v>798</v>
      </c>
      <c r="K147">
        <v>100</v>
      </c>
      <c r="L147" t="s">
        <v>17</v>
      </c>
      <c r="M147">
        <v>2120</v>
      </c>
      <c r="N147" t="s">
        <v>18</v>
      </c>
      <c r="O147">
        <v>1000</v>
      </c>
      <c r="P147" t="s">
        <v>19</v>
      </c>
    </row>
    <row r="148" spans="1:16" x14ac:dyDescent="0.25">
      <c r="A148" s="2">
        <v>44122</v>
      </c>
      <c r="B148">
        <v>811129804</v>
      </c>
      <c r="C148" t="s">
        <v>109</v>
      </c>
      <c r="D148">
        <v>2120</v>
      </c>
      <c r="E148" t="s">
        <v>14</v>
      </c>
      <c r="F148" t="s">
        <v>15</v>
      </c>
      <c r="G148" t="s">
        <v>21</v>
      </c>
      <c r="H148" s="1">
        <v>0</v>
      </c>
      <c r="I148" s="1">
        <v>70.25</v>
      </c>
      <c r="J148" s="1">
        <v>843</v>
      </c>
      <c r="K148">
        <v>100</v>
      </c>
      <c r="L148" t="s">
        <v>17</v>
      </c>
      <c r="M148">
        <v>2120</v>
      </c>
      <c r="N148" t="s">
        <v>18</v>
      </c>
      <c r="O148">
        <v>1000</v>
      </c>
      <c r="P148" t="s">
        <v>19</v>
      </c>
    </row>
    <row r="149" spans="1:16" x14ac:dyDescent="0.25">
      <c r="A149" s="2">
        <v>44122</v>
      </c>
      <c r="B149">
        <v>811129914</v>
      </c>
      <c r="C149" t="s">
        <v>110</v>
      </c>
      <c r="D149">
        <v>2120</v>
      </c>
      <c r="E149" t="s">
        <v>14</v>
      </c>
      <c r="F149" t="s">
        <v>15</v>
      </c>
      <c r="G149" t="s">
        <v>21</v>
      </c>
      <c r="H149" s="1">
        <v>0</v>
      </c>
      <c r="I149" s="1">
        <v>54</v>
      </c>
      <c r="J149" s="1">
        <v>648</v>
      </c>
      <c r="K149">
        <v>100</v>
      </c>
      <c r="L149" t="s">
        <v>17</v>
      </c>
      <c r="M149">
        <v>2120</v>
      </c>
      <c r="N149" t="s">
        <v>18</v>
      </c>
      <c r="O149">
        <v>1000</v>
      </c>
      <c r="P149" t="s">
        <v>19</v>
      </c>
    </row>
    <row r="150" spans="1:16" x14ac:dyDescent="0.25">
      <c r="A150" s="2">
        <v>44122</v>
      </c>
      <c r="B150">
        <v>811130018</v>
      </c>
      <c r="C150" t="s">
        <v>111</v>
      </c>
      <c r="D150">
        <v>2120</v>
      </c>
      <c r="E150" t="s">
        <v>14</v>
      </c>
      <c r="F150" t="s">
        <v>15</v>
      </c>
      <c r="G150" t="s">
        <v>24</v>
      </c>
      <c r="H150" s="1">
        <v>0</v>
      </c>
      <c r="I150" s="1">
        <v>68.75</v>
      </c>
      <c r="J150" s="1">
        <v>1031.25</v>
      </c>
      <c r="K150">
        <v>100</v>
      </c>
      <c r="L150" t="s">
        <v>17</v>
      </c>
      <c r="M150">
        <v>2120</v>
      </c>
      <c r="N150" t="s">
        <v>18</v>
      </c>
      <c r="O150">
        <v>1000</v>
      </c>
      <c r="P150" t="s">
        <v>19</v>
      </c>
    </row>
    <row r="151" spans="1:16" x14ac:dyDescent="0.25">
      <c r="A151" s="2">
        <v>44122</v>
      </c>
      <c r="B151">
        <v>811130101</v>
      </c>
      <c r="C151" t="s">
        <v>112</v>
      </c>
      <c r="D151">
        <v>2120</v>
      </c>
      <c r="E151" t="s">
        <v>14</v>
      </c>
      <c r="F151" t="s">
        <v>15</v>
      </c>
      <c r="G151" t="s">
        <v>21</v>
      </c>
      <c r="H151" s="1">
        <v>0</v>
      </c>
      <c r="I151" s="1">
        <v>69.25</v>
      </c>
      <c r="J151" s="1">
        <v>831</v>
      </c>
      <c r="K151">
        <v>100</v>
      </c>
      <c r="L151" t="s">
        <v>17</v>
      </c>
      <c r="M151">
        <v>2120</v>
      </c>
      <c r="N151" t="s">
        <v>18</v>
      </c>
      <c r="O151">
        <v>1000</v>
      </c>
      <c r="P151" t="s">
        <v>19</v>
      </c>
    </row>
    <row r="152" spans="1:16" x14ac:dyDescent="0.25">
      <c r="A152" s="2">
        <v>44122</v>
      </c>
      <c r="B152">
        <v>811131001</v>
      </c>
      <c r="C152" t="s">
        <v>55</v>
      </c>
      <c r="D152">
        <v>2120</v>
      </c>
      <c r="E152" t="s">
        <v>14</v>
      </c>
      <c r="F152" t="s">
        <v>15</v>
      </c>
      <c r="G152" t="s">
        <v>16</v>
      </c>
      <c r="H152" s="1">
        <v>0</v>
      </c>
      <c r="I152" s="1">
        <v>68</v>
      </c>
      <c r="J152" s="1">
        <v>850</v>
      </c>
      <c r="K152">
        <v>100</v>
      </c>
      <c r="L152" t="s">
        <v>17</v>
      </c>
      <c r="M152">
        <v>2120</v>
      </c>
      <c r="N152" t="s">
        <v>18</v>
      </c>
      <c r="O152">
        <v>1000</v>
      </c>
      <c r="P152" t="s">
        <v>19</v>
      </c>
    </row>
    <row r="153" spans="1:16" x14ac:dyDescent="0.25">
      <c r="A153" s="2">
        <v>44122</v>
      </c>
      <c r="B153">
        <v>811131060</v>
      </c>
      <c r="C153" t="s">
        <v>113</v>
      </c>
      <c r="D153">
        <v>2120</v>
      </c>
      <c r="E153" t="s">
        <v>14</v>
      </c>
      <c r="F153" t="s">
        <v>15</v>
      </c>
      <c r="G153" t="s">
        <v>21</v>
      </c>
      <c r="H153" s="1">
        <v>0</v>
      </c>
      <c r="I153" s="1">
        <v>68.5</v>
      </c>
      <c r="J153" s="1">
        <v>822</v>
      </c>
      <c r="K153">
        <v>100</v>
      </c>
      <c r="L153" t="s">
        <v>17</v>
      </c>
      <c r="M153">
        <v>2120</v>
      </c>
      <c r="N153" t="s">
        <v>18</v>
      </c>
      <c r="O153">
        <v>1000</v>
      </c>
      <c r="P153" t="s">
        <v>19</v>
      </c>
    </row>
    <row r="154" spans="1:16" x14ac:dyDescent="0.25">
      <c r="A154" s="2">
        <v>44122</v>
      </c>
      <c r="B154">
        <v>811131530</v>
      </c>
      <c r="C154" t="s">
        <v>114</v>
      </c>
      <c r="D154">
        <v>2120</v>
      </c>
      <c r="E154" t="s">
        <v>14</v>
      </c>
      <c r="F154" t="s">
        <v>15</v>
      </c>
      <c r="G154" t="s">
        <v>21</v>
      </c>
      <c r="H154" s="1">
        <v>0</v>
      </c>
      <c r="I154" s="1">
        <v>67.5</v>
      </c>
      <c r="J154" s="1">
        <v>810</v>
      </c>
      <c r="K154">
        <v>100</v>
      </c>
      <c r="L154" t="s">
        <v>17</v>
      </c>
      <c r="M154">
        <v>2120</v>
      </c>
      <c r="N154" t="s">
        <v>18</v>
      </c>
      <c r="O154">
        <v>1000</v>
      </c>
      <c r="P154" t="s">
        <v>19</v>
      </c>
    </row>
    <row r="155" spans="1:16" x14ac:dyDescent="0.25">
      <c r="A155" s="2">
        <v>44122</v>
      </c>
      <c r="B155">
        <v>811134359</v>
      </c>
      <c r="C155" t="s">
        <v>115</v>
      </c>
      <c r="D155">
        <v>2120</v>
      </c>
      <c r="E155" t="s">
        <v>14</v>
      </c>
      <c r="F155" t="s">
        <v>15</v>
      </c>
      <c r="G155" t="s">
        <v>24</v>
      </c>
      <c r="H155" s="1">
        <v>0</v>
      </c>
      <c r="I155" s="1">
        <v>79.25</v>
      </c>
      <c r="J155" s="1">
        <v>1188.75</v>
      </c>
      <c r="K155">
        <v>100</v>
      </c>
      <c r="L155" t="s">
        <v>17</v>
      </c>
      <c r="M155">
        <v>2120</v>
      </c>
      <c r="N155" t="s">
        <v>18</v>
      </c>
      <c r="O155">
        <v>1000</v>
      </c>
      <c r="P155" t="s">
        <v>19</v>
      </c>
    </row>
    <row r="156" spans="1:16" x14ac:dyDescent="0.25">
      <c r="A156" s="2">
        <v>44122</v>
      </c>
      <c r="B156">
        <v>811134757</v>
      </c>
      <c r="C156" t="s">
        <v>116</v>
      </c>
      <c r="D156">
        <v>2120</v>
      </c>
      <c r="E156" t="s">
        <v>14</v>
      </c>
      <c r="F156" t="s">
        <v>15</v>
      </c>
      <c r="G156" t="s">
        <v>21</v>
      </c>
      <c r="H156" s="1">
        <v>0</v>
      </c>
      <c r="I156" s="1">
        <v>69.5</v>
      </c>
      <c r="J156" s="1">
        <v>834</v>
      </c>
      <c r="K156">
        <v>100</v>
      </c>
      <c r="L156" t="s">
        <v>17</v>
      </c>
      <c r="M156">
        <v>2120</v>
      </c>
      <c r="N156" t="s">
        <v>18</v>
      </c>
      <c r="O156">
        <v>1000</v>
      </c>
      <c r="P156" t="s">
        <v>19</v>
      </c>
    </row>
    <row r="157" spans="1:16" x14ac:dyDescent="0.25">
      <c r="A157" s="2">
        <v>44122</v>
      </c>
      <c r="B157">
        <v>811134761</v>
      </c>
      <c r="C157" t="s">
        <v>117</v>
      </c>
      <c r="D157">
        <v>2120</v>
      </c>
      <c r="E157" t="s">
        <v>14</v>
      </c>
      <c r="F157" t="s">
        <v>15</v>
      </c>
      <c r="G157" t="s">
        <v>21</v>
      </c>
      <c r="H157" s="1">
        <v>0</v>
      </c>
      <c r="I157" s="1">
        <v>69.5</v>
      </c>
      <c r="J157" s="1">
        <v>834</v>
      </c>
      <c r="K157">
        <v>100</v>
      </c>
      <c r="L157" t="s">
        <v>17</v>
      </c>
      <c r="M157">
        <v>2120</v>
      </c>
      <c r="N157" t="s">
        <v>18</v>
      </c>
      <c r="O157">
        <v>1000</v>
      </c>
      <c r="P157" t="s">
        <v>19</v>
      </c>
    </row>
    <row r="158" spans="1:16" x14ac:dyDescent="0.25">
      <c r="A158" s="2">
        <v>44122</v>
      </c>
      <c r="B158">
        <v>811134870</v>
      </c>
      <c r="C158" t="s">
        <v>118</v>
      </c>
      <c r="D158">
        <v>2120</v>
      </c>
      <c r="E158" t="s">
        <v>14</v>
      </c>
      <c r="F158" t="s">
        <v>15</v>
      </c>
      <c r="G158" t="s">
        <v>21</v>
      </c>
      <c r="H158" s="1">
        <v>0</v>
      </c>
      <c r="I158" s="1">
        <v>68.5</v>
      </c>
      <c r="J158" s="1">
        <v>822</v>
      </c>
      <c r="K158">
        <v>100</v>
      </c>
      <c r="L158" t="s">
        <v>17</v>
      </c>
      <c r="M158">
        <v>2120</v>
      </c>
      <c r="N158" t="s">
        <v>18</v>
      </c>
      <c r="O158">
        <v>1000</v>
      </c>
      <c r="P158" t="s">
        <v>19</v>
      </c>
    </row>
    <row r="159" spans="1:16" x14ac:dyDescent="0.25">
      <c r="A159" s="2">
        <v>44122</v>
      </c>
      <c r="B159">
        <v>811135400</v>
      </c>
      <c r="C159" t="s">
        <v>69</v>
      </c>
      <c r="D159">
        <v>2120</v>
      </c>
      <c r="E159" t="s">
        <v>14</v>
      </c>
      <c r="F159" t="s">
        <v>15</v>
      </c>
      <c r="G159" t="s">
        <v>21</v>
      </c>
      <c r="H159" s="1">
        <v>0</v>
      </c>
      <c r="I159" s="1">
        <v>65.5</v>
      </c>
      <c r="J159" s="1">
        <v>786</v>
      </c>
      <c r="K159">
        <v>100</v>
      </c>
      <c r="L159" t="s">
        <v>17</v>
      </c>
      <c r="M159">
        <v>2120</v>
      </c>
      <c r="N159" t="s">
        <v>18</v>
      </c>
      <c r="O159">
        <v>1000</v>
      </c>
      <c r="P159" t="s">
        <v>19</v>
      </c>
    </row>
    <row r="160" spans="1:16" x14ac:dyDescent="0.25">
      <c r="A160" s="2">
        <v>44122</v>
      </c>
      <c r="B160">
        <v>811135637</v>
      </c>
      <c r="C160" t="s">
        <v>119</v>
      </c>
      <c r="D160">
        <v>2120</v>
      </c>
      <c r="E160" t="s">
        <v>14</v>
      </c>
      <c r="F160" t="s">
        <v>15</v>
      </c>
      <c r="G160" t="s">
        <v>21</v>
      </c>
      <c r="H160" s="1">
        <v>0</v>
      </c>
      <c r="I160" s="1">
        <v>68.75</v>
      </c>
      <c r="J160" s="1">
        <v>825</v>
      </c>
      <c r="K160">
        <v>100</v>
      </c>
      <c r="L160" t="s">
        <v>17</v>
      </c>
      <c r="M160">
        <v>2120</v>
      </c>
      <c r="N160" t="s">
        <v>18</v>
      </c>
      <c r="O160">
        <v>1000</v>
      </c>
      <c r="P160" t="s">
        <v>19</v>
      </c>
    </row>
    <row r="161" spans="1:16" x14ac:dyDescent="0.25">
      <c r="A161" s="2">
        <v>44122</v>
      </c>
      <c r="B161">
        <v>811135756</v>
      </c>
      <c r="C161" t="s">
        <v>120</v>
      </c>
      <c r="D161">
        <v>2120</v>
      </c>
      <c r="E161" t="s">
        <v>14</v>
      </c>
      <c r="F161" t="s">
        <v>15</v>
      </c>
      <c r="G161" t="s">
        <v>21</v>
      </c>
      <c r="H161" s="1">
        <v>0</v>
      </c>
      <c r="I161" s="1">
        <v>67.25</v>
      </c>
      <c r="J161" s="1">
        <v>807</v>
      </c>
      <c r="K161">
        <v>100</v>
      </c>
      <c r="L161" t="s">
        <v>17</v>
      </c>
      <c r="M161">
        <v>2120</v>
      </c>
      <c r="N161" t="s">
        <v>18</v>
      </c>
      <c r="O161">
        <v>1000</v>
      </c>
      <c r="P161" t="s">
        <v>19</v>
      </c>
    </row>
    <row r="162" spans="1:16" x14ac:dyDescent="0.25">
      <c r="A162" s="2">
        <v>44122</v>
      </c>
      <c r="B162">
        <v>811135836</v>
      </c>
      <c r="C162" t="s">
        <v>121</v>
      </c>
      <c r="D162">
        <v>2120</v>
      </c>
      <c r="E162" t="s">
        <v>14</v>
      </c>
      <c r="F162" t="s">
        <v>15</v>
      </c>
      <c r="G162" t="s">
        <v>21</v>
      </c>
      <c r="H162" s="1">
        <v>0</v>
      </c>
      <c r="I162" s="1">
        <v>71</v>
      </c>
      <c r="J162" s="1">
        <v>852</v>
      </c>
      <c r="K162">
        <v>100</v>
      </c>
      <c r="L162" t="s">
        <v>17</v>
      </c>
      <c r="M162">
        <v>2120</v>
      </c>
      <c r="N162" t="s">
        <v>18</v>
      </c>
      <c r="O162">
        <v>1000</v>
      </c>
      <c r="P162" t="s">
        <v>19</v>
      </c>
    </row>
    <row r="163" spans="1:16" x14ac:dyDescent="0.25">
      <c r="A163" s="2">
        <v>44122</v>
      </c>
      <c r="B163">
        <v>811136365</v>
      </c>
      <c r="C163" t="s">
        <v>122</v>
      </c>
      <c r="D163">
        <v>2120</v>
      </c>
      <c r="E163" t="s">
        <v>14</v>
      </c>
      <c r="F163" t="s">
        <v>15</v>
      </c>
      <c r="G163" t="s">
        <v>21</v>
      </c>
      <c r="H163" s="1">
        <v>0</v>
      </c>
      <c r="I163" s="1">
        <v>70.75</v>
      </c>
      <c r="J163" s="1">
        <v>849</v>
      </c>
      <c r="K163">
        <v>100</v>
      </c>
      <c r="L163" t="s">
        <v>17</v>
      </c>
      <c r="M163">
        <v>2120</v>
      </c>
      <c r="N163" t="s">
        <v>18</v>
      </c>
      <c r="O163">
        <v>1000</v>
      </c>
      <c r="P163" t="s">
        <v>19</v>
      </c>
    </row>
    <row r="164" spans="1:16" x14ac:dyDescent="0.25">
      <c r="A164" s="2">
        <v>44122</v>
      </c>
      <c r="B164">
        <v>811136366</v>
      </c>
      <c r="C164" t="s">
        <v>123</v>
      </c>
      <c r="D164">
        <v>2120</v>
      </c>
      <c r="E164" t="s">
        <v>14</v>
      </c>
      <c r="F164" t="s">
        <v>15</v>
      </c>
      <c r="G164" t="s">
        <v>21</v>
      </c>
      <c r="H164" s="1">
        <v>0</v>
      </c>
      <c r="I164" s="1">
        <v>67.75</v>
      </c>
      <c r="J164" s="1">
        <v>813</v>
      </c>
      <c r="K164">
        <v>100</v>
      </c>
      <c r="L164" t="s">
        <v>17</v>
      </c>
      <c r="M164">
        <v>2120</v>
      </c>
      <c r="N164" t="s">
        <v>18</v>
      </c>
      <c r="O164">
        <v>1000</v>
      </c>
      <c r="P164" t="s">
        <v>19</v>
      </c>
    </row>
    <row r="165" spans="1:16" x14ac:dyDescent="0.25">
      <c r="A165" s="2">
        <v>44122</v>
      </c>
      <c r="B165">
        <v>811136367</v>
      </c>
      <c r="C165" t="s">
        <v>124</v>
      </c>
      <c r="D165">
        <v>2120</v>
      </c>
      <c r="E165" t="s">
        <v>14</v>
      </c>
      <c r="F165" t="s">
        <v>15</v>
      </c>
      <c r="G165" t="s">
        <v>21</v>
      </c>
      <c r="H165" s="1">
        <v>0</v>
      </c>
      <c r="I165" s="1">
        <v>66.25</v>
      </c>
      <c r="J165" s="1">
        <v>795</v>
      </c>
      <c r="K165">
        <v>100</v>
      </c>
      <c r="L165" t="s">
        <v>17</v>
      </c>
      <c r="M165">
        <v>2120</v>
      </c>
      <c r="N165" t="s">
        <v>18</v>
      </c>
      <c r="O165">
        <v>1000</v>
      </c>
      <c r="P165" t="s">
        <v>19</v>
      </c>
    </row>
    <row r="166" spans="1:16" x14ac:dyDescent="0.25">
      <c r="A166" s="2">
        <v>44122</v>
      </c>
      <c r="B166">
        <v>811136368</v>
      </c>
      <c r="C166" t="s">
        <v>125</v>
      </c>
      <c r="D166">
        <v>2120</v>
      </c>
      <c r="E166" t="s">
        <v>14</v>
      </c>
      <c r="F166" t="s">
        <v>15</v>
      </c>
      <c r="G166" t="s">
        <v>21</v>
      </c>
      <c r="H166" s="1">
        <v>0</v>
      </c>
      <c r="I166" s="1">
        <v>54.25</v>
      </c>
      <c r="J166" s="1">
        <v>651</v>
      </c>
      <c r="K166">
        <v>100</v>
      </c>
      <c r="L166" t="s">
        <v>17</v>
      </c>
      <c r="M166">
        <v>2120</v>
      </c>
      <c r="N166" t="s">
        <v>18</v>
      </c>
      <c r="O166">
        <v>1000</v>
      </c>
      <c r="P166" t="s">
        <v>19</v>
      </c>
    </row>
    <row r="167" spans="1:16" x14ac:dyDescent="0.25">
      <c r="A167" s="2">
        <v>44122</v>
      </c>
      <c r="B167">
        <v>811136369</v>
      </c>
      <c r="C167" t="s">
        <v>126</v>
      </c>
      <c r="D167">
        <v>2120</v>
      </c>
      <c r="E167" t="s">
        <v>14</v>
      </c>
      <c r="F167" t="s">
        <v>15</v>
      </c>
      <c r="G167" t="s">
        <v>16</v>
      </c>
      <c r="H167" s="1">
        <v>0</v>
      </c>
      <c r="I167" s="1">
        <v>62.25</v>
      </c>
      <c r="J167" s="1">
        <v>778.13</v>
      </c>
      <c r="K167">
        <v>100</v>
      </c>
      <c r="L167" t="s">
        <v>17</v>
      </c>
      <c r="M167">
        <v>2120</v>
      </c>
      <c r="N167" t="s">
        <v>18</v>
      </c>
      <c r="O167">
        <v>1000</v>
      </c>
      <c r="P167" t="s">
        <v>19</v>
      </c>
    </row>
    <row r="168" spans="1:16" x14ac:dyDescent="0.25">
      <c r="A168" s="2">
        <v>44122</v>
      </c>
      <c r="B168">
        <v>811136370</v>
      </c>
      <c r="C168" t="s">
        <v>127</v>
      </c>
      <c r="D168">
        <v>2120</v>
      </c>
      <c r="E168" t="s">
        <v>14</v>
      </c>
      <c r="F168" t="s">
        <v>15</v>
      </c>
      <c r="G168" t="s">
        <v>21</v>
      </c>
      <c r="H168" s="1">
        <v>0</v>
      </c>
      <c r="I168" s="1">
        <v>58.25</v>
      </c>
      <c r="J168" s="1">
        <v>699</v>
      </c>
      <c r="K168">
        <v>100</v>
      </c>
      <c r="L168" t="s">
        <v>17</v>
      </c>
      <c r="M168">
        <v>2120</v>
      </c>
      <c r="N168" t="s">
        <v>18</v>
      </c>
      <c r="O168">
        <v>1000</v>
      </c>
      <c r="P168" t="s">
        <v>19</v>
      </c>
    </row>
    <row r="169" spans="1:16" x14ac:dyDescent="0.25">
      <c r="A169" s="2">
        <v>44122</v>
      </c>
      <c r="B169">
        <v>811136371</v>
      </c>
      <c r="C169" t="s">
        <v>128</v>
      </c>
      <c r="D169">
        <v>2120</v>
      </c>
      <c r="E169" t="s">
        <v>14</v>
      </c>
      <c r="F169" t="s">
        <v>15</v>
      </c>
      <c r="G169" t="s">
        <v>21</v>
      </c>
      <c r="H169" s="1">
        <v>0</v>
      </c>
      <c r="I169" s="1">
        <v>69.25</v>
      </c>
      <c r="J169" s="1">
        <v>831</v>
      </c>
      <c r="K169">
        <v>100</v>
      </c>
      <c r="L169" t="s">
        <v>17</v>
      </c>
      <c r="M169">
        <v>2120</v>
      </c>
      <c r="N169" t="s">
        <v>18</v>
      </c>
      <c r="O169">
        <v>1000</v>
      </c>
      <c r="P169" t="s">
        <v>19</v>
      </c>
    </row>
    <row r="170" spans="1:16" x14ac:dyDescent="0.25">
      <c r="A170" s="2">
        <v>44122</v>
      </c>
      <c r="B170">
        <v>811136372</v>
      </c>
      <c r="C170" t="s">
        <v>129</v>
      </c>
      <c r="D170">
        <v>2120</v>
      </c>
      <c r="E170" t="s">
        <v>14</v>
      </c>
      <c r="F170" t="s">
        <v>15</v>
      </c>
      <c r="G170" t="s">
        <v>21</v>
      </c>
      <c r="H170" s="1">
        <v>0</v>
      </c>
      <c r="I170" s="1">
        <v>58</v>
      </c>
      <c r="J170" s="1">
        <v>696</v>
      </c>
      <c r="K170">
        <v>100</v>
      </c>
      <c r="L170" t="s">
        <v>17</v>
      </c>
      <c r="M170">
        <v>2120</v>
      </c>
      <c r="N170" t="s">
        <v>18</v>
      </c>
      <c r="O170">
        <v>1000</v>
      </c>
      <c r="P170" t="s">
        <v>19</v>
      </c>
    </row>
    <row r="171" spans="1:16" x14ac:dyDescent="0.25">
      <c r="A171" s="2">
        <v>44122</v>
      </c>
      <c r="B171">
        <v>811136373</v>
      </c>
      <c r="C171" t="s">
        <v>130</v>
      </c>
      <c r="D171">
        <v>2120</v>
      </c>
      <c r="E171" t="s">
        <v>14</v>
      </c>
      <c r="F171" t="s">
        <v>15</v>
      </c>
      <c r="G171" t="s">
        <v>21</v>
      </c>
      <c r="H171" s="1">
        <v>0</v>
      </c>
      <c r="I171" s="1">
        <v>66.5</v>
      </c>
      <c r="J171" s="1">
        <v>798</v>
      </c>
      <c r="K171">
        <v>100</v>
      </c>
      <c r="L171" t="s">
        <v>17</v>
      </c>
      <c r="M171">
        <v>2120</v>
      </c>
      <c r="N171" t="s">
        <v>18</v>
      </c>
      <c r="O171">
        <v>1000</v>
      </c>
      <c r="P171" t="s">
        <v>19</v>
      </c>
    </row>
    <row r="172" spans="1:16" x14ac:dyDescent="0.25">
      <c r="A172" s="2">
        <v>44122</v>
      </c>
      <c r="B172">
        <v>811136374</v>
      </c>
      <c r="C172" t="s">
        <v>131</v>
      </c>
      <c r="D172">
        <v>2120</v>
      </c>
      <c r="E172" t="s">
        <v>14</v>
      </c>
      <c r="F172" t="s">
        <v>15</v>
      </c>
      <c r="G172" t="s">
        <v>21</v>
      </c>
      <c r="H172" s="1">
        <v>0</v>
      </c>
      <c r="I172" s="1">
        <v>66.5</v>
      </c>
      <c r="J172" s="1">
        <v>798</v>
      </c>
      <c r="K172">
        <v>100</v>
      </c>
      <c r="L172" t="s">
        <v>17</v>
      </c>
      <c r="M172">
        <v>2120</v>
      </c>
      <c r="N172" t="s">
        <v>18</v>
      </c>
      <c r="O172">
        <v>1000</v>
      </c>
      <c r="P172" t="s">
        <v>19</v>
      </c>
    </row>
    <row r="173" spans="1:16" x14ac:dyDescent="0.25">
      <c r="A173" s="2">
        <v>44122</v>
      </c>
      <c r="B173">
        <v>811136375</v>
      </c>
      <c r="C173" t="s">
        <v>132</v>
      </c>
      <c r="D173">
        <v>2120</v>
      </c>
      <c r="E173" t="s">
        <v>14</v>
      </c>
      <c r="F173" t="s">
        <v>15</v>
      </c>
      <c r="G173" t="s">
        <v>21</v>
      </c>
      <c r="H173" s="1">
        <v>0</v>
      </c>
      <c r="I173" s="1">
        <v>67</v>
      </c>
      <c r="J173" s="1">
        <v>804</v>
      </c>
      <c r="K173">
        <v>100</v>
      </c>
      <c r="L173" t="s">
        <v>17</v>
      </c>
      <c r="M173">
        <v>2120</v>
      </c>
      <c r="N173" t="s">
        <v>18</v>
      </c>
      <c r="O173">
        <v>1000</v>
      </c>
      <c r="P173" t="s">
        <v>19</v>
      </c>
    </row>
    <row r="174" spans="1:16" x14ac:dyDescent="0.25">
      <c r="A174" s="2">
        <v>44122</v>
      </c>
      <c r="B174">
        <v>811136376</v>
      </c>
      <c r="C174" t="s">
        <v>133</v>
      </c>
      <c r="D174">
        <v>2120</v>
      </c>
      <c r="E174" t="s">
        <v>14</v>
      </c>
      <c r="F174" t="s">
        <v>15</v>
      </c>
      <c r="G174" t="s">
        <v>21</v>
      </c>
      <c r="H174" s="1">
        <v>0</v>
      </c>
      <c r="I174" s="1">
        <v>69.75</v>
      </c>
      <c r="J174" s="1">
        <v>837</v>
      </c>
      <c r="K174">
        <v>100</v>
      </c>
      <c r="L174" t="s">
        <v>17</v>
      </c>
      <c r="M174">
        <v>2120</v>
      </c>
      <c r="N174" t="s">
        <v>18</v>
      </c>
      <c r="O174">
        <v>1000</v>
      </c>
      <c r="P174" t="s">
        <v>19</v>
      </c>
    </row>
    <row r="175" spans="1:16" x14ac:dyDescent="0.25">
      <c r="A175" s="2">
        <v>44122</v>
      </c>
      <c r="B175">
        <v>811136377</v>
      </c>
      <c r="C175" t="s">
        <v>134</v>
      </c>
      <c r="D175">
        <v>2120</v>
      </c>
      <c r="E175" t="s">
        <v>14</v>
      </c>
      <c r="F175" t="s">
        <v>15</v>
      </c>
      <c r="G175" t="s">
        <v>16</v>
      </c>
      <c r="H175" s="1">
        <v>0</v>
      </c>
      <c r="I175" s="1">
        <v>49.25</v>
      </c>
      <c r="J175" s="1">
        <v>615.63</v>
      </c>
      <c r="K175">
        <v>100</v>
      </c>
      <c r="L175" t="s">
        <v>17</v>
      </c>
      <c r="M175">
        <v>2120</v>
      </c>
      <c r="N175" t="s">
        <v>18</v>
      </c>
      <c r="O175">
        <v>1000</v>
      </c>
      <c r="P175" t="s">
        <v>19</v>
      </c>
    </row>
    <row r="176" spans="1:16" x14ac:dyDescent="0.25">
      <c r="A176" s="2">
        <v>44122</v>
      </c>
      <c r="B176">
        <v>811136378</v>
      </c>
      <c r="C176" t="s">
        <v>135</v>
      </c>
      <c r="D176">
        <v>2120</v>
      </c>
      <c r="E176" t="s">
        <v>14</v>
      </c>
      <c r="F176" t="s">
        <v>15</v>
      </c>
      <c r="G176" t="s">
        <v>21</v>
      </c>
      <c r="H176" s="1">
        <v>0</v>
      </c>
      <c r="I176" s="1">
        <v>56.5</v>
      </c>
      <c r="J176" s="1">
        <v>678</v>
      </c>
      <c r="K176">
        <v>100</v>
      </c>
      <c r="L176" t="s">
        <v>17</v>
      </c>
      <c r="M176">
        <v>2120</v>
      </c>
      <c r="N176" t="s">
        <v>18</v>
      </c>
      <c r="O176">
        <v>1000</v>
      </c>
      <c r="P176" t="s">
        <v>19</v>
      </c>
    </row>
  </sheetData>
  <autoFilter ref="A1:P17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H19" sqref="H19"/>
    </sheetView>
  </sheetViews>
  <sheetFormatPr defaultRowHeight="15" x14ac:dyDescent="0.25"/>
  <cols>
    <col min="1" max="1" width="18.85546875" bestFit="1" customWidth="1"/>
    <col min="2" max="2" width="19.28515625" bestFit="1" customWidth="1"/>
    <col min="3" max="3" width="13.28515625" bestFit="1" customWidth="1"/>
    <col min="4" max="4" width="14.28515625" bestFit="1" customWidth="1"/>
    <col min="5" max="5" width="19.5703125" bestFit="1" customWidth="1"/>
    <col min="6" max="6" width="13.28515625" bestFit="1" customWidth="1"/>
    <col min="7" max="7" width="15.28515625" bestFit="1" customWidth="1"/>
    <col min="8" max="8" width="25.7109375" bestFit="1" customWidth="1"/>
    <col min="9" max="9" width="14.85546875" bestFit="1" customWidth="1"/>
    <col min="10" max="10" width="11.5703125" bestFit="1" customWidth="1"/>
    <col min="11" max="11" width="10.5703125" bestFit="1" customWidth="1"/>
  </cols>
  <sheetData>
    <row r="1" spans="1:11" x14ac:dyDescent="0.25">
      <c r="A1" s="5"/>
      <c r="B1" s="167" t="s">
        <v>142</v>
      </c>
      <c r="C1" s="167"/>
      <c r="D1" s="167"/>
      <c r="E1" s="168" t="s">
        <v>143</v>
      </c>
      <c r="F1" s="169"/>
      <c r="G1" s="169"/>
      <c r="H1" s="5"/>
      <c r="I1" s="5"/>
    </row>
    <row r="2" spans="1:11" s="10" customFormat="1" x14ac:dyDescent="0.25">
      <c r="A2" s="6" t="s">
        <v>144</v>
      </c>
      <c r="B2" s="7" t="s">
        <v>145</v>
      </c>
      <c r="C2" s="7"/>
      <c r="D2" s="7" t="s">
        <v>146</v>
      </c>
      <c r="E2" s="8" t="s">
        <v>145</v>
      </c>
      <c r="F2" s="9"/>
      <c r="G2" s="9" t="s">
        <v>146</v>
      </c>
      <c r="H2" s="6"/>
      <c r="I2" s="6" t="s">
        <v>147</v>
      </c>
    </row>
    <row r="3" spans="1:11" s="10" customFormat="1" x14ac:dyDescent="0.25">
      <c r="A3" s="10" t="s">
        <v>148</v>
      </c>
      <c r="B3" s="11" t="s">
        <v>149</v>
      </c>
      <c r="C3" s="12">
        <v>1337680</v>
      </c>
      <c r="D3" s="13">
        <v>1350126</v>
      </c>
      <c r="E3" s="14" t="s">
        <v>150</v>
      </c>
      <c r="F3" s="15">
        <f>1440281+3895+32803+184</f>
        <v>1477163</v>
      </c>
      <c r="G3" s="16">
        <f>1411475.38+3895+32146.94+184</f>
        <v>1447701.3199999998</v>
      </c>
      <c r="H3" s="17">
        <f>F3-C3</f>
        <v>139483</v>
      </c>
      <c r="I3" s="18">
        <f>G3-D3</f>
        <v>97575.319999999832</v>
      </c>
    </row>
    <row r="4" spans="1:11" s="10" customFormat="1" x14ac:dyDescent="0.25">
      <c r="A4" s="10" t="s">
        <v>148</v>
      </c>
      <c r="B4" s="11" t="s">
        <v>151</v>
      </c>
      <c r="C4" s="12">
        <v>867938</v>
      </c>
      <c r="D4" s="13">
        <v>824541</v>
      </c>
      <c r="E4" s="14" t="s">
        <v>151</v>
      </c>
      <c r="F4" s="15">
        <v>830730</v>
      </c>
      <c r="G4" s="16">
        <v>814115.4</v>
      </c>
      <c r="H4" s="17">
        <f>F4-C4</f>
        <v>-37208</v>
      </c>
      <c r="I4" s="18">
        <f>G4-D4</f>
        <v>-10425.599999999977</v>
      </c>
    </row>
    <row r="5" spans="1:11" s="10" customFormat="1" x14ac:dyDescent="0.25">
      <c r="B5" s="11"/>
      <c r="C5" s="11"/>
      <c r="D5" s="11"/>
      <c r="E5" s="14"/>
      <c r="F5" s="19"/>
      <c r="G5" s="19"/>
    </row>
    <row r="6" spans="1:11" s="10" customFormat="1" x14ac:dyDescent="0.25">
      <c r="A6" s="6"/>
      <c r="B6" s="6" t="s">
        <v>152</v>
      </c>
      <c r="C6" s="6"/>
      <c r="D6" s="6"/>
      <c r="E6" s="6" t="s">
        <v>152</v>
      </c>
      <c r="F6" s="20"/>
      <c r="G6" s="20"/>
      <c r="H6" s="6"/>
      <c r="I6" s="6"/>
    </row>
    <row r="7" spans="1:11" s="10" customFormat="1" x14ac:dyDescent="0.25">
      <c r="A7"/>
      <c r="B7" t="s">
        <v>153</v>
      </c>
      <c r="C7"/>
      <c r="D7" s="21">
        <v>179098</v>
      </c>
      <c r="E7" s="22" t="s">
        <v>153</v>
      </c>
      <c r="F7" s="19"/>
      <c r="G7" s="16">
        <f>171687.56+225.55+6553.76</f>
        <v>178466.87</v>
      </c>
      <c r="I7" s="18">
        <f>G7-D7</f>
        <v>-631.13000000000466</v>
      </c>
    </row>
    <row r="8" spans="1:11" s="10" customFormat="1" x14ac:dyDescent="0.25">
      <c r="A8"/>
      <c r="B8" t="s">
        <v>154</v>
      </c>
      <c r="C8"/>
      <c r="D8" s="21">
        <v>317145</v>
      </c>
      <c r="E8" s="22" t="s">
        <v>154</v>
      </c>
      <c r="F8" s="19"/>
      <c r="G8" s="16">
        <v>445968.83</v>
      </c>
      <c r="I8" s="18">
        <f>G8-D8</f>
        <v>128823.83000000002</v>
      </c>
    </row>
    <row r="9" spans="1:11" s="10" customFormat="1" x14ac:dyDescent="0.25">
      <c r="B9" s="11"/>
      <c r="C9" s="11"/>
      <c r="D9" s="11"/>
      <c r="E9" s="14"/>
      <c r="F9" s="19"/>
      <c r="G9" s="19"/>
    </row>
    <row r="10" spans="1:11" x14ac:dyDescent="0.25">
      <c r="A10" s="6"/>
      <c r="B10" s="6" t="s">
        <v>155</v>
      </c>
      <c r="C10" s="6"/>
      <c r="D10" s="6" t="s">
        <v>146</v>
      </c>
      <c r="E10" s="23" t="s">
        <v>155</v>
      </c>
      <c r="F10" s="24"/>
      <c r="G10" s="24" t="s">
        <v>146</v>
      </c>
      <c r="H10" s="6"/>
      <c r="I10" s="6" t="s">
        <v>156</v>
      </c>
    </row>
    <row r="11" spans="1:11" x14ac:dyDescent="0.25">
      <c r="A11" t="s">
        <v>157</v>
      </c>
      <c r="B11" t="s">
        <v>150</v>
      </c>
      <c r="C11" s="25">
        <v>1871177</v>
      </c>
      <c r="D11" s="21">
        <v>1833753</v>
      </c>
      <c r="E11" s="22" t="s">
        <v>150</v>
      </c>
      <c r="F11" s="26">
        <f>2138365+10114</f>
        <v>2148479</v>
      </c>
      <c r="G11" s="27">
        <f>2095597.7+10114</f>
        <v>2105711.7000000002</v>
      </c>
      <c r="H11" s="25">
        <f>F11-C11</f>
        <v>277302</v>
      </c>
      <c r="I11" s="28">
        <f>G11-D11</f>
        <v>271958.70000000019</v>
      </c>
      <c r="K11" s="29"/>
    </row>
    <row r="12" spans="1:11" x14ac:dyDescent="0.25">
      <c r="A12" t="s">
        <v>157</v>
      </c>
      <c r="B12" t="s">
        <v>158</v>
      </c>
      <c r="C12" s="25">
        <v>1590500</v>
      </c>
      <c r="D12" s="21">
        <v>1510975</v>
      </c>
      <c r="E12" s="22" t="s">
        <v>159</v>
      </c>
      <c r="F12" s="26">
        <v>1960315</v>
      </c>
      <c r="G12" s="27">
        <v>1862299.25</v>
      </c>
      <c r="H12" s="25">
        <f>F12-C12</f>
        <v>369815</v>
      </c>
      <c r="I12" s="28">
        <f>G12-D12</f>
        <v>351324.25</v>
      </c>
    </row>
    <row r="13" spans="1:11" x14ac:dyDescent="0.25">
      <c r="E13" s="22"/>
      <c r="F13" s="30"/>
      <c r="G13" s="30"/>
    </row>
    <row r="14" spans="1:11" x14ac:dyDescent="0.25">
      <c r="A14" s="6"/>
      <c r="B14" s="6" t="s">
        <v>152</v>
      </c>
      <c r="C14" s="6"/>
      <c r="D14" s="6"/>
      <c r="E14" s="6" t="s">
        <v>152</v>
      </c>
      <c r="F14" s="24"/>
      <c r="G14" s="24"/>
      <c r="H14" s="6"/>
      <c r="I14" s="6"/>
    </row>
    <row r="15" spans="1:11" x14ac:dyDescent="0.25">
      <c r="B15" t="s">
        <v>153</v>
      </c>
      <c r="D15" s="21">
        <v>243253</v>
      </c>
      <c r="E15" s="22" t="s">
        <v>153</v>
      </c>
      <c r="F15" s="30"/>
      <c r="G15" s="31">
        <f>'[1]Postage-General'!C65</f>
        <v>246489.04999999987</v>
      </c>
      <c r="I15" s="28">
        <f>(G15-D15)+9350.49</f>
        <v>12586.539999999872</v>
      </c>
      <c r="J15" s="21"/>
    </row>
    <row r="16" spans="1:11" x14ac:dyDescent="0.25">
      <c r="B16" t="s">
        <v>154</v>
      </c>
      <c r="D16" s="21">
        <v>784117</v>
      </c>
      <c r="E16" s="22" t="s">
        <v>154</v>
      </c>
      <c r="F16" s="30"/>
      <c r="G16" s="27">
        <v>606604.05000000005</v>
      </c>
      <c r="I16" s="28">
        <f>(G16-D16)+9350.49</f>
        <v>-168162.45999999996</v>
      </c>
    </row>
    <row r="17" spans="1:10" x14ac:dyDescent="0.25">
      <c r="D17" s="32"/>
    </row>
    <row r="18" spans="1:10" x14ac:dyDescent="0.25">
      <c r="A18" s="6"/>
      <c r="B18" s="6" t="s">
        <v>160</v>
      </c>
      <c r="C18" s="33"/>
      <c r="D18" s="34"/>
      <c r="E18" s="6" t="s">
        <v>161</v>
      </c>
      <c r="F18" s="6"/>
      <c r="G18" s="6"/>
      <c r="H18" s="6"/>
      <c r="I18" s="6"/>
    </row>
    <row r="19" spans="1:10" x14ac:dyDescent="0.25">
      <c r="A19" t="s">
        <v>162</v>
      </c>
      <c r="B19" t="s">
        <v>163</v>
      </c>
      <c r="C19" s="25">
        <v>1460340</v>
      </c>
      <c r="D19" s="35">
        <v>42350</v>
      </c>
      <c r="E19" t="s">
        <v>163</v>
      </c>
      <c r="F19" s="36">
        <f>F3+F11</f>
        <v>3625642</v>
      </c>
      <c r="G19" s="21">
        <f>F19*F21</f>
        <v>185995.43460000001</v>
      </c>
      <c r="I19" s="28">
        <f>G19-D19</f>
        <v>143645.43460000001</v>
      </c>
    </row>
    <row r="20" spans="1:10" x14ac:dyDescent="0.25">
      <c r="B20" t="s">
        <v>164</v>
      </c>
      <c r="C20" s="25"/>
      <c r="D20" s="32"/>
    </row>
    <row r="21" spans="1:10" x14ac:dyDescent="0.25">
      <c r="B21" t="s">
        <v>163</v>
      </c>
      <c r="C21" s="25">
        <v>1983448</v>
      </c>
      <c r="D21" s="35">
        <v>57520</v>
      </c>
      <c r="E21" t="s">
        <v>165</v>
      </c>
      <c r="F21">
        <f>0.0123+0.023+0.016</f>
        <v>5.1299999999999998E-2</v>
      </c>
    </row>
    <row r="22" spans="1:10" x14ac:dyDescent="0.25">
      <c r="C22" s="25"/>
      <c r="E22" t="s">
        <v>166</v>
      </c>
    </row>
    <row r="23" spans="1:10" x14ac:dyDescent="0.25">
      <c r="A23" t="s">
        <v>167</v>
      </c>
      <c r="C23" s="36">
        <f>C3+C19</f>
        <v>2798020</v>
      </c>
      <c r="D23" s="21">
        <f>(C23/1000)*38.76</f>
        <v>108451.2552</v>
      </c>
      <c r="E23" t="s">
        <v>168</v>
      </c>
      <c r="F23" s="36">
        <f>F3+F11</f>
        <v>3625642</v>
      </c>
      <c r="G23" s="21">
        <f>(F23/1000)*38.76</f>
        <v>140529.88391999999</v>
      </c>
      <c r="I23" s="21">
        <f>G23-D23</f>
        <v>32078.628719999993</v>
      </c>
    </row>
    <row r="24" spans="1:10" x14ac:dyDescent="0.25">
      <c r="C24" s="36">
        <f>C23</f>
        <v>2798020</v>
      </c>
      <c r="D24" s="35">
        <f>(C24/1000)*55.81</f>
        <v>156157.49619999999</v>
      </c>
      <c r="E24" t="s">
        <v>169</v>
      </c>
      <c r="F24" s="36">
        <f>F23</f>
        <v>3625642</v>
      </c>
      <c r="G24" s="21">
        <f>(F24/1000)*55.81</f>
        <v>202347.08001999999</v>
      </c>
      <c r="I24" s="28">
        <f>G24-D24</f>
        <v>46189.58382</v>
      </c>
    </row>
    <row r="26" spans="1:10" x14ac:dyDescent="0.25">
      <c r="D26" s="31"/>
      <c r="H26" t="s">
        <v>170</v>
      </c>
      <c r="I26" s="28">
        <f>SUM(I3:I24)</f>
        <v>904963.0971400002</v>
      </c>
    </row>
    <row r="27" spans="1:10" x14ac:dyDescent="0.25">
      <c r="H27" t="s">
        <v>171</v>
      </c>
      <c r="I27" s="21">
        <v>728257</v>
      </c>
      <c r="J27" t="s">
        <v>172</v>
      </c>
    </row>
    <row r="28" spans="1:10" ht="15.75" thickBot="1" x14ac:dyDescent="0.3">
      <c r="H28" s="37" t="s">
        <v>173</v>
      </c>
      <c r="I28" s="38">
        <f>I26-I27</f>
        <v>176706.0971400002</v>
      </c>
    </row>
    <row r="29" spans="1:10" ht="15.75" thickTop="1" x14ac:dyDescent="0.25"/>
  </sheetData>
  <mergeCells count="2">
    <mergeCell ref="B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2100000002670</vt:lpstr>
      <vt:lpstr>Summary</vt:lpstr>
      <vt:lpstr>PIVOT</vt:lpstr>
      <vt:lpstr>Boardworker Pay</vt:lpstr>
      <vt:lpstr>Runbeck Summary</vt:lpstr>
      <vt:lpstr>'2100000002670'!Print_Area</vt:lpstr>
      <vt:lpstr>'2100000002670'!Print_Titles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Berta Ramirez - RISCX</dc:creator>
  <cp:lastModifiedBy>Berta Ramirez - RISCX</cp:lastModifiedBy>
  <dcterms:created xsi:type="dcterms:W3CDTF">2021-01-29T18:56:31Z</dcterms:created>
  <dcterms:modified xsi:type="dcterms:W3CDTF">2021-03-01T21:15:45Z</dcterms:modified>
</cp:coreProperties>
</file>